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Pol'!$A$1:$U$238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39" i="1"/>
  <c r="F39" i="1"/>
  <c r="G228" i="12"/>
  <c r="AC228" i="12"/>
  <c r="AD228" i="12"/>
  <c r="G9" i="12"/>
  <c r="I9" i="12"/>
  <c r="I8" i="12" s="1"/>
  <c r="K9" i="12"/>
  <c r="K8" i="12" s="1"/>
  <c r="M9" i="12"/>
  <c r="O9" i="12"/>
  <c r="Q9" i="12"/>
  <c r="Q8" i="12" s="1"/>
  <c r="U9" i="12"/>
  <c r="U8" i="12" s="1"/>
  <c r="G11" i="12"/>
  <c r="I11" i="12"/>
  <c r="K11" i="12"/>
  <c r="M11" i="12"/>
  <c r="O11" i="12"/>
  <c r="Q11" i="12"/>
  <c r="U11" i="12"/>
  <c r="G14" i="12"/>
  <c r="I14" i="12"/>
  <c r="K14" i="12"/>
  <c r="M14" i="12"/>
  <c r="O14" i="12"/>
  <c r="Q14" i="12"/>
  <c r="U14" i="12"/>
  <c r="G17" i="12"/>
  <c r="G8" i="12" s="1"/>
  <c r="I17" i="12"/>
  <c r="K17" i="12"/>
  <c r="O17" i="12"/>
  <c r="O8" i="12" s="1"/>
  <c r="Q17" i="12"/>
  <c r="U17" i="12"/>
  <c r="G22" i="12"/>
  <c r="I22" i="12"/>
  <c r="K22" i="12"/>
  <c r="M22" i="12"/>
  <c r="O22" i="12"/>
  <c r="Q22" i="12"/>
  <c r="U22" i="12"/>
  <c r="G25" i="12"/>
  <c r="I25" i="12"/>
  <c r="K25" i="12"/>
  <c r="M25" i="12"/>
  <c r="O25" i="12"/>
  <c r="Q25" i="12"/>
  <c r="U25" i="12"/>
  <c r="G30" i="12"/>
  <c r="I30" i="12"/>
  <c r="K30" i="12"/>
  <c r="M30" i="12"/>
  <c r="O30" i="12"/>
  <c r="Q30" i="12"/>
  <c r="U30" i="12"/>
  <c r="G32" i="12"/>
  <c r="M32" i="12" s="1"/>
  <c r="I32" i="12"/>
  <c r="K32" i="12"/>
  <c r="O32" i="12"/>
  <c r="Q32" i="12"/>
  <c r="U32" i="12"/>
  <c r="G35" i="12"/>
  <c r="I35" i="12"/>
  <c r="K35" i="12"/>
  <c r="M35" i="12"/>
  <c r="O35" i="12"/>
  <c r="Q35" i="12"/>
  <c r="U35" i="12"/>
  <c r="G37" i="12"/>
  <c r="I37" i="12"/>
  <c r="K37" i="12"/>
  <c r="M37" i="12"/>
  <c r="O37" i="12"/>
  <c r="Q37" i="12"/>
  <c r="U37" i="12"/>
  <c r="G39" i="12"/>
  <c r="I39" i="12"/>
  <c r="K39" i="12"/>
  <c r="M39" i="12"/>
  <c r="O39" i="12"/>
  <c r="Q39" i="12"/>
  <c r="U39" i="12"/>
  <c r="G41" i="12"/>
  <c r="M41" i="12" s="1"/>
  <c r="I41" i="12"/>
  <c r="K41" i="12"/>
  <c r="O41" i="12"/>
  <c r="Q41" i="12"/>
  <c r="U41" i="12"/>
  <c r="G43" i="12"/>
  <c r="I43" i="12"/>
  <c r="K43" i="12"/>
  <c r="M43" i="12"/>
  <c r="O43" i="12"/>
  <c r="Q43" i="12"/>
  <c r="U43" i="12"/>
  <c r="G44" i="12"/>
  <c r="I44" i="12"/>
  <c r="K44" i="12"/>
  <c r="M44" i="12"/>
  <c r="O44" i="12"/>
  <c r="Q44" i="12"/>
  <c r="U44" i="12"/>
  <c r="G47" i="12"/>
  <c r="G46" i="12" s="1"/>
  <c r="I47" i="12"/>
  <c r="I46" i="12" s="1"/>
  <c r="K47" i="12"/>
  <c r="K46" i="12" s="1"/>
  <c r="O47" i="12"/>
  <c r="O46" i="12" s="1"/>
  <c r="Q47" i="12"/>
  <c r="Q46" i="12" s="1"/>
  <c r="U47" i="12"/>
  <c r="U46" i="12" s="1"/>
  <c r="G49" i="12"/>
  <c r="I49" i="12"/>
  <c r="K49" i="12"/>
  <c r="M49" i="12"/>
  <c r="O49" i="12"/>
  <c r="Q49" i="12"/>
  <c r="U49" i="12"/>
  <c r="G51" i="12"/>
  <c r="I51" i="12"/>
  <c r="K51" i="12"/>
  <c r="M51" i="12"/>
  <c r="O51" i="12"/>
  <c r="Q51" i="12"/>
  <c r="U51" i="12"/>
  <c r="G53" i="12"/>
  <c r="I53" i="12"/>
  <c r="K53" i="12"/>
  <c r="M53" i="12"/>
  <c r="O53" i="12"/>
  <c r="Q53" i="12"/>
  <c r="U53" i="12"/>
  <c r="G55" i="12"/>
  <c r="M55" i="12" s="1"/>
  <c r="I55" i="12"/>
  <c r="K55" i="12"/>
  <c r="O55" i="12"/>
  <c r="Q55" i="12"/>
  <c r="U55" i="12"/>
  <c r="G57" i="12"/>
  <c r="I57" i="12"/>
  <c r="K57" i="12"/>
  <c r="M57" i="12"/>
  <c r="O57" i="12"/>
  <c r="Q57" i="12"/>
  <c r="U57" i="12"/>
  <c r="G59" i="12"/>
  <c r="I59" i="12"/>
  <c r="K59" i="12"/>
  <c r="M59" i="12"/>
  <c r="O59" i="12"/>
  <c r="Q59" i="12"/>
  <c r="U59" i="12"/>
  <c r="G62" i="12"/>
  <c r="G61" i="12" s="1"/>
  <c r="I62" i="12"/>
  <c r="I61" i="12" s="1"/>
  <c r="K62" i="12"/>
  <c r="K61" i="12" s="1"/>
  <c r="O62" i="12"/>
  <c r="O61" i="12" s="1"/>
  <c r="Q62" i="12"/>
  <c r="Q61" i="12" s="1"/>
  <c r="U62" i="12"/>
  <c r="U61" i="12" s="1"/>
  <c r="G64" i="12"/>
  <c r="I64" i="12"/>
  <c r="K64" i="12"/>
  <c r="M64" i="12"/>
  <c r="O64" i="12"/>
  <c r="Q64" i="12"/>
  <c r="U64" i="12"/>
  <c r="G66" i="12"/>
  <c r="I66" i="12"/>
  <c r="K66" i="12"/>
  <c r="M66" i="12"/>
  <c r="O66" i="12"/>
  <c r="Q66" i="12"/>
  <c r="U66" i="12"/>
  <c r="G68" i="12"/>
  <c r="I68" i="12"/>
  <c r="K68" i="12"/>
  <c r="M68" i="12"/>
  <c r="O68" i="12"/>
  <c r="Q68" i="12"/>
  <c r="U68" i="12"/>
  <c r="G70" i="12"/>
  <c r="O70" i="12"/>
  <c r="G71" i="12"/>
  <c r="I71" i="12"/>
  <c r="I70" i="12" s="1"/>
  <c r="K71" i="12"/>
  <c r="K70" i="12" s="1"/>
  <c r="M71" i="12"/>
  <c r="M70" i="12" s="1"/>
  <c r="O71" i="12"/>
  <c r="Q71" i="12"/>
  <c r="Q70" i="12" s="1"/>
  <c r="U71" i="12"/>
  <c r="U70" i="12" s="1"/>
  <c r="K72" i="12"/>
  <c r="O72" i="12"/>
  <c r="U72" i="12"/>
  <c r="G73" i="12"/>
  <c r="G72" i="12" s="1"/>
  <c r="I73" i="12"/>
  <c r="I72" i="12" s="1"/>
  <c r="K73" i="12"/>
  <c r="M73" i="12"/>
  <c r="M72" i="12" s="1"/>
  <c r="O73" i="12"/>
  <c r="Q73" i="12"/>
  <c r="Q72" i="12" s="1"/>
  <c r="U73" i="12"/>
  <c r="G75" i="12"/>
  <c r="K75" i="12"/>
  <c r="O75" i="12"/>
  <c r="U75" i="12"/>
  <c r="G76" i="12"/>
  <c r="I76" i="12"/>
  <c r="I75" i="12" s="1"/>
  <c r="K76" i="12"/>
  <c r="M76" i="12"/>
  <c r="M75" i="12" s="1"/>
  <c r="O76" i="12"/>
  <c r="Q76" i="12"/>
  <c r="Q75" i="12" s="1"/>
  <c r="U76" i="12"/>
  <c r="G80" i="12"/>
  <c r="I80" i="12"/>
  <c r="I79" i="12" s="1"/>
  <c r="K80" i="12"/>
  <c r="M80" i="12"/>
  <c r="O80" i="12"/>
  <c r="Q80" i="12"/>
  <c r="Q79" i="12" s="1"/>
  <c r="U80" i="12"/>
  <c r="G82" i="12"/>
  <c r="G79" i="12" s="1"/>
  <c r="I82" i="12"/>
  <c r="K82" i="12"/>
  <c r="O82" i="12"/>
  <c r="O79" i="12" s="1"/>
  <c r="Q82" i="12"/>
  <c r="U82" i="12"/>
  <c r="G84" i="12"/>
  <c r="I84" i="12"/>
  <c r="K84" i="12"/>
  <c r="M84" i="12"/>
  <c r="O84" i="12"/>
  <c r="Q84" i="12"/>
  <c r="U84" i="12"/>
  <c r="G85" i="12"/>
  <c r="M85" i="12" s="1"/>
  <c r="I85" i="12"/>
  <c r="K85" i="12"/>
  <c r="K79" i="12" s="1"/>
  <c r="O85" i="12"/>
  <c r="Q85" i="12"/>
  <c r="U85" i="12"/>
  <c r="U79" i="12" s="1"/>
  <c r="G87" i="12"/>
  <c r="I87" i="12"/>
  <c r="K87" i="12"/>
  <c r="M87" i="12"/>
  <c r="O87" i="12"/>
  <c r="Q87" i="12"/>
  <c r="U87" i="12"/>
  <c r="G88" i="12"/>
  <c r="M88" i="12" s="1"/>
  <c r="I88" i="12"/>
  <c r="K88" i="12"/>
  <c r="O88" i="12"/>
  <c r="Q88" i="12"/>
  <c r="U88" i="12"/>
  <c r="G90" i="12"/>
  <c r="I90" i="12"/>
  <c r="K90" i="12"/>
  <c r="M90" i="12"/>
  <c r="O90" i="12"/>
  <c r="Q90" i="12"/>
  <c r="U90" i="12"/>
  <c r="G92" i="12"/>
  <c r="M92" i="12" s="1"/>
  <c r="I92" i="12"/>
  <c r="K92" i="12"/>
  <c r="O92" i="12"/>
  <c r="Q92" i="12"/>
  <c r="U92" i="12"/>
  <c r="G94" i="12"/>
  <c r="I94" i="12"/>
  <c r="K94" i="12"/>
  <c r="M94" i="12"/>
  <c r="O94" i="12"/>
  <c r="Q94" i="12"/>
  <c r="U94" i="12"/>
  <c r="G95" i="12"/>
  <c r="M95" i="12" s="1"/>
  <c r="I95" i="12"/>
  <c r="K95" i="12"/>
  <c r="O95" i="12"/>
  <c r="Q95" i="12"/>
  <c r="U95" i="12"/>
  <c r="G96" i="12"/>
  <c r="I96" i="12"/>
  <c r="K96" i="12"/>
  <c r="M96" i="12"/>
  <c r="O96" i="12"/>
  <c r="Q96" i="12"/>
  <c r="U96" i="12"/>
  <c r="G98" i="12"/>
  <c r="K98" i="12"/>
  <c r="O98" i="12"/>
  <c r="U98" i="12"/>
  <c r="G99" i="12"/>
  <c r="I99" i="12"/>
  <c r="I98" i="12" s="1"/>
  <c r="K99" i="12"/>
  <c r="M99" i="12"/>
  <c r="M98" i="12" s="1"/>
  <c r="O99" i="12"/>
  <c r="Q99" i="12"/>
  <c r="Q98" i="12" s="1"/>
  <c r="U99" i="12"/>
  <c r="G101" i="12"/>
  <c r="I101" i="12"/>
  <c r="I100" i="12" s="1"/>
  <c r="K101" i="12"/>
  <c r="M101" i="12"/>
  <c r="O101" i="12"/>
  <c r="Q101" i="12"/>
  <c r="Q100" i="12" s="1"/>
  <c r="U101" i="12"/>
  <c r="G103" i="12"/>
  <c r="G100" i="12" s="1"/>
  <c r="I103" i="12"/>
  <c r="K103" i="12"/>
  <c r="K100" i="12" s="1"/>
  <c r="O103" i="12"/>
  <c r="O100" i="12" s="1"/>
  <c r="Q103" i="12"/>
  <c r="U103" i="12"/>
  <c r="U100" i="12" s="1"/>
  <c r="G105" i="12"/>
  <c r="I105" i="12"/>
  <c r="K105" i="12"/>
  <c r="M105" i="12"/>
  <c r="O105" i="12"/>
  <c r="Q105" i="12"/>
  <c r="U105" i="12"/>
  <c r="G106" i="12"/>
  <c r="M106" i="12" s="1"/>
  <c r="I106" i="12"/>
  <c r="K106" i="12"/>
  <c r="O106" i="12"/>
  <c r="Q106" i="12"/>
  <c r="U106" i="12"/>
  <c r="G108" i="12"/>
  <c r="I108" i="12"/>
  <c r="K108" i="12"/>
  <c r="M108" i="12"/>
  <c r="O108" i="12"/>
  <c r="Q108" i="12"/>
  <c r="U108" i="12"/>
  <c r="G110" i="12"/>
  <c r="M110" i="12" s="1"/>
  <c r="I110" i="12"/>
  <c r="K110" i="12"/>
  <c r="O110" i="12"/>
  <c r="Q110" i="12"/>
  <c r="U110" i="12"/>
  <c r="G112" i="12"/>
  <c r="I112" i="12"/>
  <c r="K112" i="12"/>
  <c r="M112" i="12"/>
  <c r="O112" i="12"/>
  <c r="Q112" i="12"/>
  <c r="U112" i="12"/>
  <c r="G113" i="12"/>
  <c r="M113" i="12" s="1"/>
  <c r="I113" i="12"/>
  <c r="K113" i="12"/>
  <c r="O113" i="12"/>
  <c r="Q113" i="12"/>
  <c r="U113" i="12"/>
  <c r="G115" i="12"/>
  <c r="I115" i="12"/>
  <c r="K115" i="12"/>
  <c r="M115" i="12"/>
  <c r="O115" i="12"/>
  <c r="Q115" i="12"/>
  <c r="U115" i="12"/>
  <c r="G117" i="12"/>
  <c r="M117" i="12" s="1"/>
  <c r="I117" i="12"/>
  <c r="K117" i="12"/>
  <c r="O117" i="12"/>
  <c r="Q117" i="12"/>
  <c r="U117" i="12"/>
  <c r="G119" i="12"/>
  <c r="I119" i="12"/>
  <c r="K119" i="12"/>
  <c r="M119" i="12"/>
  <c r="O119" i="12"/>
  <c r="Q119" i="12"/>
  <c r="U119" i="12"/>
  <c r="G121" i="12"/>
  <c r="I121" i="12"/>
  <c r="I120" i="12" s="1"/>
  <c r="K121" i="12"/>
  <c r="M121" i="12"/>
  <c r="O121" i="12"/>
  <c r="Q121" i="12"/>
  <c r="Q120" i="12" s="1"/>
  <c r="U121" i="12"/>
  <c r="G122" i="12"/>
  <c r="M122" i="12" s="1"/>
  <c r="I122" i="12"/>
  <c r="K122" i="12"/>
  <c r="K120" i="12" s="1"/>
  <c r="O122" i="12"/>
  <c r="O120" i="12" s="1"/>
  <c r="Q122" i="12"/>
  <c r="U122" i="12"/>
  <c r="U120" i="12" s="1"/>
  <c r="G123" i="12"/>
  <c r="I123" i="12"/>
  <c r="K123" i="12"/>
  <c r="M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I125" i="12"/>
  <c r="K125" i="12"/>
  <c r="M125" i="12"/>
  <c r="O125" i="12"/>
  <c r="Q125" i="12"/>
  <c r="U125" i="12"/>
  <c r="G127" i="12"/>
  <c r="M127" i="12" s="1"/>
  <c r="I127" i="12"/>
  <c r="K127" i="12"/>
  <c r="O127" i="12"/>
  <c r="Q127" i="12"/>
  <c r="U127" i="12"/>
  <c r="G129" i="12"/>
  <c r="I129" i="12"/>
  <c r="K129" i="12"/>
  <c r="M129" i="12"/>
  <c r="O129" i="12"/>
  <c r="Q129" i="12"/>
  <c r="U129" i="12"/>
  <c r="G131" i="12"/>
  <c r="G132" i="12"/>
  <c r="I132" i="12"/>
  <c r="I131" i="12" s="1"/>
  <c r="K132" i="12"/>
  <c r="M132" i="12"/>
  <c r="O132" i="12"/>
  <c r="Q132" i="12"/>
  <c r="Q131" i="12" s="1"/>
  <c r="U132" i="12"/>
  <c r="G134" i="12"/>
  <c r="M134" i="12" s="1"/>
  <c r="I134" i="12"/>
  <c r="K134" i="12"/>
  <c r="K131" i="12" s="1"/>
  <c r="O134" i="12"/>
  <c r="O131" i="12" s="1"/>
  <c r="Q134" i="12"/>
  <c r="U134" i="12"/>
  <c r="U131" i="12" s="1"/>
  <c r="G135" i="12"/>
  <c r="I135" i="12"/>
  <c r="K135" i="12"/>
  <c r="M135" i="12"/>
  <c r="O135" i="12"/>
  <c r="Q135" i="12"/>
  <c r="U135" i="12"/>
  <c r="G137" i="12"/>
  <c r="M137" i="12" s="1"/>
  <c r="I137" i="12"/>
  <c r="K137" i="12"/>
  <c r="O137" i="12"/>
  <c r="Q137" i="12"/>
  <c r="U137" i="12"/>
  <c r="G139" i="12"/>
  <c r="M139" i="12" s="1"/>
  <c r="I139" i="12"/>
  <c r="K139" i="12"/>
  <c r="K138" i="12" s="1"/>
  <c r="O139" i="12"/>
  <c r="O138" i="12" s="1"/>
  <c r="Q139" i="12"/>
  <c r="U139" i="12"/>
  <c r="U138" i="12" s="1"/>
  <c r="G140" i="12"/>
  <c r="I140" i="12"/>
  <c r="I138" i="12" s="1"/>
  <c r="K140" i="12"/>
  <c r="M140" i="12"/>
  <c r="O140" i="12"/>
  <c r="Q140" i="12"/>
  <c r="Q138" i="12" s="1"/>
  <c r="U140" i="12"/>
  <c r="G141" i="12"/>
  <c r="M141" i="12" s="1"/>
  <c r="I141" i="12"/>
  <c r="K141" i="12"/>
  <c r="O141" i="12"/>
  <c r="Q141" i="12"/>
  <c r="U141" i="12"/>
  <c r="G142" i="12"/>
  <c r="I142" i="12"/>
  <c r="K142" i="12"/>
  <c r="M142" i="12"/>
  <c r="O142" i="12"/>
  <c r="Q142" i="12"/>
  <c r="U142" i="12"/>
  <c r="G143" i="12"/>
  <c r="M143" i="12" s="1"/>
  <c r="I143" i="12"/>
  <c r="K143" i="12"/>
  <c r="O143" i="12"/>
  <c r="Q143" i="12"/>
  <c r="U143" i="12"/>
  <c r="G145" i="12"/>
  <c r="I145" i="12"/>
  <c r="K145" i="12"/>
  <c r="M145" i="12"/>
  <c r="O145" i="12"/>
  <c r="Q145" i="12"/>
  <c r="U145" i="12"/>
  <c r="G146" i="12"/>
  <c r="M146" i="12" s="1"/>
  <c r="I146" i="12"/>
  <c r="K146" i="12"/>
  <c r="O146" i="12"/>
  <c r="Q146" i="12"/>
  <c r="U146" i="12"/>
  <c r="G148" i="12"/>
  <c r="M148" i="12" s="1"/>
  <c r="M147" i="12" s="1"/>
  <c r="I148" i="12"/>
  <c r="K148" i="12"/>
  <c r="K147" i="12" s="1"/>
  <c r="O148" i="12"/>
  <c r="O147" i="12" s="1"/>
  <c r="Q148" i="12"/>
  <c r="U148" i="12"/>
  <c r="U147" i="12" s="1"/>
  <c r="G150" i="12"/>
  <c r="I150" i="12"/>
  <c r="I147" i="12" s="1"/>
  <c r="K150" i="12"/>
  <c r="M150" i="12"/>
  <c r="O150" i="12"/>
  <c r="Q150" i="12"/>
  <c r="Q147" i="12" s="1"/>
  <c r="U150" i="12"/>
  <c r="G151" i="12"/>
  <c r="M151" i="12" s="1"/>
  <c r="I151" i="12"/>
  <c r="K151" i="12"/>
  <c r="O151" i="12"/>
  <c r="Q151" i="12"/>
  <c r="U151" i="12"/>
  <c r="G153" i="12"/>
  <c r="M153" i="12" s="1"/>
  <c r="I153" i="12"/>
  <c r="K153" i="12"/>
  <c r="K152" i="12" s="1"/>
  <c r="O153" i="12"/>
  <c r="O152" i="12" s="1"/>
  <c r="Q153" i="12"/>
  <c r="U153" i="12"/>
  <c r="U152" i="12" s="1"/>
  <c r="G154" i="12"/>
  <c r="I154" i="12"/>
  <c r="I152" i="12" s="1"/>
  <c r="K154" i="12"/>
  <c r="M154" i="12"/>
  <c r="O154" i="12"/>
  <c r="Q154" i="12"/>
  <c r="Q152" i="12" s="1"/>
  <c r="U154" i="12"/>
  <c r="G155" i="12"/>
  <c r="M155" i="12" s="1"/>
  <c r="I155" i="12"/>
  <c r="K155" i="12"/>
  <c r="O155" i="12"/>
  <c r="Q155" i="12"/>
  <c r="U155" i="12"/>
  <c r="G156" i="12"/>
  <c r="I156" i="12"/>
  <c r="K156" i="12"/>
  <c r="M156" i="12"/>
  <c r="O156" i="12"/>
  <c r="Q156" i="12"/>
  <c r="U156" i="12"/>
  <c r="G157" i="12"/>
  <c r="M157" i="12" s="1"/>
  <c r="I157" i="12"/>
  <c r="K157" i="12"/>
  <c r="O157" i="12"/>
  <c r="Q157" i="12"/>
  <c r="U157" i="12"/>
  <c r="I158" i="12"/>
  <c r="Q158" i="12"/>
  <c r="G159" i="12"/>
  <c r="G158" i="12" s="1"/>
  <c r="I159" i="12"/>
  <c r="K159" i="12"/>
  <c r="K158" i="12" s="1"/>
  <c r="O159" i="12"/>
  <c r="O158" i="12" s="1"/>
  <c r="Q159" i="12"/>
  <c r="U159" i="12"/>
  <c r="U158" i="12" s="1"/>
  <c r="G161" i="12"/>
  <c r="I161" i="12"/>
  <c r="K161" i="12"/>
  <c r="M161" i="12"/>
  <c r="O161" i="12"/>
  <c r="Q161" i="12"/>
  <c r="U161" i="12"/>
  <c r="G163" i="12"/>
  <c r="M163" i="12" s="1"/>
  <c r="I163" i="12"/>
  <c r="K163" i="12"/>
  <c r="O163" i="12"/>
  <c r="Q163" i="12"/>
  <c r="U163" i="12"/>
  <c r="G165" i="12"/>
  <c r="G164" i="12" s="1"/>
  <c r="I165" i="12"/>
  <c r="K165" i="12"/>
  <c r="K164" i="12" s="1"/>
  <c r="O165" i="12"/>
  <c r="O164" i="12" s="1"/>
  <c r="Q165" i="12"/>
  <c r="U165" i="12"/>
  <c r="U164" i="12" s="1"/>
  <c r="G167" i="12"/>
  <c r="I167" i="12"/>
  <c r="K167" i="12"/>
  <c r="M167" i="12"/>
  <c r="O167" i="12"/>
  <c r="Q167" i="12"/>
  <c r="U167" i="12"/>
  <c r="G169" i="12"/>
  <c r="M169" i="12" s="1"/>
  <c r="I169" i="12"/>
  <c r="K169" i="12"/>
  <c r="O169" i="12"/>
  <c r="Q169" i="12"/>
  <c r="U169" i="12"/>
  <c r="G171" i="12"/>
  <c r="I171" i="12"/>
  <c r="I164" i="12" s="1"/>
  <c r="K171" i="12"/>
  <c r="M171" i="12"/>
  <c r="O171" i="12"/>
  <c r="Q171" i="12"/>
  <c r="Q164" i="12" s="1"/>
  <c r="U171" i="12"/>
  <c r="G173" i="12"/>
  <c r="M173" i="12" s="1"/>
  <c r="I173" i="12"/>
  <c r="K173" i="12"/>
  <c r="O173" i="12"/>
  <c r="Q173" i="12"/>
  <c r="U173" i="12"/>
  <c r="G175" i="12"/>
  <c r="I175" i="12"/>
  <c r="K175" i="12"/>
  <c r="M175" i="12"/>
  <c r="O175" i="12"/>
  <c r="Q175" i="12"/>
  <c r="U175" i="12"/>
  <c r="G176" i="12"/>
  <c r="M176" i="12" s="1"/>
  <c r="I176" i="12"/>
  <c r="K176" i="12"/>
  <c r="O176" i="12"/>
  <c r="Q176" i="12"/>
  <c r="U176" i="12"/>
  <c r="G177" i="12"/>
  <c r="I177" i="12"/>
  <c r="K177" i="12"/>
  <c r="M177" i="12"/>
  <c r="O177" i="12"/>
  <c r="Q177" i="12"/>
  <c r="U177" i="12"/>
  <c r="K178" i="12"/>
  <c r="U178" i="12"/>
  <c r="G179" i="12"/>
  <c r="I179" i="12"/>
  <c r="I178" i="12" s="1"/>
  <c r="K179" i="12"/>
  <c r="M179" i="12"/>
  <c r="O179" i="12"/>
  <c r="Q179" i="12"/>
  <c r="Q178" i="12" s="1"/>
  <c r="U179" i="12"/>
  <c r="G181" i="12"/>
  <c r="G178" i="12" s="1"/>
  <c r="I181" i="12"/>
  <c r="K181" i="12"/>
  <c r="O181" i="12"/>
  <c r="O178" i="12" s="1"/>
  <c r="Q181" i="12"/>
  <c r="U181" i="12"/>
  <c r="G183" i="12"/>
  <c r="G182" i="12" s="1"/>
  <c r="I183" i="12"/>
  <c r="K183" i="12"/>
  <c r="K182" i="12" s="1"/>
  <c r="O183" i="12"/>
  <c r="O182" i="12" s="1"/>
  <c r="Q183" i="12"/>
  <c r="U183" i="12"/>
  <c r="U182" i="12" s="1"/>
  <c r="G184" i="12"/>
  <c r="I184" i="12"/>
  <c r="K184" i="12"/>
  <c r="M184" i="12"/>
  <c r="O184" i="12"/>
  <c r="Q184" i="12"/>
  <c r="U184" i="12"/>
  <c r="G186" i="12"/>
  <c r="M186" i="12" s="1"/>
  <c r="I186" i="12"/>
  <c r="K186" i="12"/>
  <c r="O186" i="12"/>
  <c r="Q186" i="12"/>
  <c r="U186" i="12"/>
  <c r="G188" i="12"/>
  <c r="M188" i="12" s="1"/>
  <c r="I188" i="12"/>
  <c r="I182" i="12" s="1"/>
  <c r="K188" i="12"/>
  <c r="O188" i="12"/>
  <c r="Q188" i="12"/>
  <c r="Q182" i="12" s="1"/>
  <c r="U188" i="12"/>
  <c r="G190" i="12"/>
  <c r="M190" i="12" s="1"/>
  <c r="I190" i="12"/>
  <c r="K190" i="12"/>
  <c r="O190" i="12"/>
  <c r="Q190" i="12"/>
  <c r="U190" i="12"/>
  <c r="G191" i="12"/>
  <c r="I191" i="12"/>
  <c r="K191" i="12"/>
  <c r="M191" i="12"/>
  <c r="O191" i="12"/>
  <c r="Q191" i="12"/>
  <c r="U191" i="12"/>
  <c r="G192" i="12"/>
  <c r="M192" i="12" s="1"/>
  <c r="I192" i="12"/>
  <c r="K192" i="12"/>
  <c r="O192" i="12"/>
  <c r="Q192" i="12"/>
  <c r="U192" i="12"/>
  <c r="G195" i="12"/>
  <c r="M195" i="12" s="1"/>
  <c r="I195" i="12"/>
  <c r="K195" i="12"/>
  <c r="O195" i="12"/>
  <c r="Q195" i="12"/>
  <c r="U195" i="12"/>
  <c r="G198" i="12"/>
  <c r="M198" i="12" s="1"/>
  <c r="I198" i="12"/>
  <c r="K198" i="12"/>
  <c r="O198" i="12"/>
  <c r="Q198" i="12"/>
  <c r="U198" i="12"/>
  <c r="G200" i="12"/>
  <c r="I200" i="12"/>
  <c r="K200" i="12"/>
  <c r="M200" i="12"/>
  <c r="O200" i="12"/>
  <c r="Q200" i="12"/>
  <c r="U200" i="12"/>
  <c r="G202" i="12"/>
  <c r="M202" i="12" s="1"/>
  <c r="I202" i="12"/>
  <c r="K202" i="12"/>
  <c r="O202" i="12"/>
  <c r="Q202" i="12"/>
  <c r="U202" i="12"/>
  <c r="G205" i="12"/>
  <c r="M205" i="12" s="1"/>
  <c r="I205" i="12"/>
  <c r="K205" i="12"/>
  <c r="K204" i="12" s="1"/>
  <c r="O205" i="12"/>
  <c r="Q205" i="12"/>
  <c r="U205" i="12"/>
  <c r="U204" i="12" s="1"/>
  <c r="G207" i="12"/>
  <c r="I207" i="12"/>
  <c r="K207" i="12"/>
  <c r="M207" i="12"/>
  <c r="O207" i="12"/>
  <c r="Q207" i="12"/>
  <c r="U207" i="12"/>
  <c r="G208" i="12"/>
  <c r="G204" i="12" s="1"/>
  <c r="I208" i="12"/>
  <c r="K208" i="12"/>
  <c r="O208" i="12"/>
  <c r="O204" i="12" s="1"/>
  <c r="Q208" i="12"/>
  <c r="U208" i="12"/>
  <c r="G210" i="12"/>
  <c r="M210" i="12" s="1"/>
  <c r="I210" i="12"/>
  <c r="I204" i="12" s="1"/>
  <c r="K210" i="12"/>
  <c r="O210" i="12"/>
  <c r="Q210" i="12"/>
  <c r="Q204" i="12" s="1"/>
  <c r="U210" i="12"/>
  <c r="G212" i="12"/>
  <c r="M212" i="12" s="1"/>
  <c r="I212" i="12"/>
  <c r="K212" i="12"/>
  <c r="O212" i="12"/>
  <c r="Q212" i="12"/>
  <c r="U212" i="12"/>
  <c r="G214" i="12"/>
  <c r="M214" i="12" s="1"/>
  <c r="I214" i="12"/>
  <c r="K214" i="12"/>
  <c r="O214" i="12"/>
  <c r="O213" i="12" s="1"/>
  <c r="Q214" i="12"/>
  <c r="U214" i="12"/>
  <c r="G216" i="12"/>
  <c r="M216" i="12" s="1"/>
  <c r="I216" i="12"/>
  <c r="I213" i="12" s="1"/>
  <c r="K216" i="12"/>
  <c r="O216" i="12"/>
  <c r="Q216" i="12"/>
  <c r="Q213" i="12" s="1"/>
  <c r="U216" i="12"/>
  <c r="G218" i="12"/>
  <c r="M218" i="12" s="1"/>
  <c r="I218" i="12"/>
  <c r="K218" i="12"/>
  <c r="K213" i="12" s="1"/>
  <c r="O218" i="12"/>
  <c r="Q218" i="12"/>
  <c r="U218" i="12"/>
  <c r="U213" i="12" s="1"/>
  <c r="G220" i="12"/>
  <c r="I220" i="12"/>
  <c r="K220" i="12"/>
  <c r="M220" i="12"/>
  <c r="O220" i="12"/>
  <c r="Q220" i="12"/>
  <c r="U220" i="12"/>
  <c r="G221" i="12"/>
  <c r="M221" i="12" s="1"/>
  <c r="I221" i="12"/>
  <c r="K221" i="12"/>
  <c r="O221" i="12"/>
  <c r="Q221" i="12"/>
  <c r="U221" i="12"/>
  <c r="G223" i="12"/>
  <c r="I223" i="12"/>
  <c r="O223" i="12"/>
  <c r="Q223" i="12"/>
  <c r="G224" i="12"/>
  <c r="M224" i="12" s="1"/>
  <c r="M223" i="12" s="1"/>
  <c r="I224" i="12"/>
  <c r="K224" i="12"/>
  <c r="K223" i="12" s="1"/>
  <c r="O224" i="12"/>
  <c r="Q224" i="12"/>
  <c r="U224" i="12"/>
  <c r="U223" i="12" s="1"/>
  <c r="I225" i="12"/>
  <c r="K225" i="12"/>
  <c r="Q225" i="12"/>
  <c r="U225" i="12"/>
  <c r="G226" i="12"/>
  <c r="M226" i="12" s="1"/>
  <c r="M225" i="12" s="1"/>
  <c r="I226" i="12"/>
  <c r="K226" i="12"/>
  <c r="O226" i="12"/>
  <c r="O225" i="12" s="1"/>
  <c r="Q226" i="12"/>
  <c r="U226" i="12"/>
  <c r="I20" i="1"/>
  <c r="I19" i="1"/>
  <c r="I18" i="1"/>
  <c r="I17" i="1"/>
  <c r="I16" i="1"/>
  <c r="I75" i="1"/>
  <c r="AZ47" i="1"/>
  <c r="AZ45" i="1"/>
  <c r="AZ43" i="1"/>
  <c r="G27" i="1"/>
  <c r="G25" i="1"/>
  <c r="G26" i="1" s="1"/>
  <c r="F40" i="1"/>
  <c r="G40" i="1"/>
  <c r="H39" i="1"/>
  <c r="I39" i="1" s="1"/>
  <c r="I40" i="1" s="1"/>
  <c r="J39" i="1" s="1"/>
  <c r="J40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131" i="12"/>
  <c r="M213" i="12"/>
  <c r="M152" i="12"/>
  <c r="M138" i="12"/>
  <c r="M120" i="12"/>
  <c r="M100" i="12"/>
  <c r="G120" i="12"/>
  <c r="G225" i="12"/>
  <c r="G213" i="12"/>
  <c r="M183" i="12"/>
  <c r="M182" i="12" s="1"/>
  <c r="M165" i="12"/>
  <c r="M164" i="12" s="1"/>
  <c r="M159" i="12"/>
  <c r="M158" i="12" s="1"/>
  <c r="G152" i="12"/>
  <c r="G147" i="12"/>
  <c r="G138" i="12"/>
  <c r="M82" i="12"/>
  <c r="M79" i="12" s="1"/>
  <c r="M62" i="12"/>
  <c r="M61" i="12" s="1"/>
  <c r="M47" i="12"/>
  <c r="M46" i="12" s="1"/>
  <c r="M17" i="12"/>
  <c r="M8" i="12" s="1"/>
  <c r="M208" i="12"/>
  <c r="M204" i="12" s="1"/>
  <c r="M181" i="12"/>
  <c r="M178" i="12" s="1"/>
  <c r="M103" i="12"/>
  <c r="I21" i="1"/>
  <c r="H40" i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<sst xmlns="http://schemas.openxmlformats.org/spreadsheetml/2006/main" count="901" uniqueCount="433">
  <si>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</si>
  <si>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</si>
  <si>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</si>
  <si>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</si>
  <si>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</si>
  <si>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</si>
  <si>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</si>
  <si>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</si>
  <si>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</si>
  <si>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</si>
  <si>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</si>
  <si>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</si>
  <si>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</si>
  <si>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</si>
  <si>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</si>
  <si>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</si>
  <si>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</si>
  <si>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</si>
  <si>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</si>
  <si>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</si>
  <si>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</si>
  <si>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</si>
  <si>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</si>
  <si>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</si>
  <si>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</si>
  <si>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</si>
  <si>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</si>
  <si>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</si>
  <si>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</si>
  <si>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</si>
  <si>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</si>
  <si>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</si>
  <si>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</si>
  <si>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</si>
  <si>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</si>
  <si>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</si>
  <si>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</si>
  <si>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</si>
  <si>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</si>
  <si>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</si>
  <si>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</si>
  <si>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</si>
  <si>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</si>
  <si>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</si>
  <si>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</si>
  <si>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Michal Klimša</t>
  </si>
  <si>
    <t>Půdní vestavba - Družina</t>
  </si>
  <si>
    <t>Masarykova základní škola Návsí, příspěvková organizace</t>
  </si>
  <si>
    <t>345</t>
  </si>
  <si>
    <t>Návsí</t>
  </si>
  <si>
    <t>73992</t>
  </si>
  <si>
    <t>68334257</t>
  </si>
  <si>
    <t>CZ68334257</t>
  </si>
  <si>
    <t>C.E.I.S. CZ s.r.o.</t>
  </si>
  <si>
    <t>Masarykovy sady 51/27</t>
  </si>
  <si>
    <t>Český Těšín</t>
  </si>
  <si>
    <t>73701</t>
  </si>
  <si>
    <t>25843931</t>
  </si>
  <si>
    <t>CZ25843931</t>
  </si>
  <si>
    <t>Celkem za stavbu</t>
  </si>
  <si>
    <t>CZK</t>
  </si>
  <si>
    <t xml:space="preserve">Popis rozpočtu:  - </t>
  </si>
  <si>
    <t>Jsou-li v ZD nebo jejich přílohách uvedeny konkrétní obchodní názvy jedná se pouze o vymezení požadovaného standardu a zadavatel umožňuje i jiné technicky a kvalitativně srovnatelné řešení.</t>
  </si>
  <si>
    <t>U jednotlivých položek, pokud není uvedeno jinak, se daná jednotková cena položky předpokládá, jako součet všech nákladů na montáž, dodávku a ostatní související prace spojených s provedením dané položky</t>
  </si>
  <si>
    <t>Cenová soustava RTS 15/I</t>
  </si>
  <si>
    <t>Rekapitulace dílů</t>
  </si>
  <si>
    <t>Typ dílu</t>
  </si>
  <si>
    <t>3</t>
  </si>
  <si>
    <t>Svislé a kompletní konstrukce</t>
  </si>
  <si>
    <t>4</t>
  </si>
  <si>
    <t>Vodorovné konstrukce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</si>
  <si>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</si>
  <si>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</si>
  <si>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</si>
  <si>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</si>
  <si>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</si>
  <si>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</si>
  <si>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</si>
  <si>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</si>
  <si>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</si>
  <si>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</si>
  <si>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</si>
  <si>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</si>
  <si>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</si>
  <si>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</si>
  <si>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</si>
  <si>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</si>
  <si>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</si>
  <si>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</si>
  <si>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</si>
  <si>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</si>
  <si>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</si>
  <si>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</si>
  <si>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</si>
  <si>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</si>
  <si>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</si>
  <si>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</si>
  <si>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</si>
  <si>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</si>
  <si>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766</t>
  </si>
  <si>
    <t>Konstrukce truhlářské</t>
  </si>
  <si>
    <t>767</t>
  </si>
  <si>
    <t>Konstrukce zámečnické</t>
  </si>
  <si>
    <t>776</t>
  </si>
  <si>
    <t>Podlahy povlakové</t>
  </si>
  <si>
    <t>783</t>
  </si>
  <si>
    <t>Nátěry</t>
  </si>
  <si>
    <t>M43</t>
  </si>
  <si>
    <t>Montáže ocelových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</si>
  <si>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</si>
  <si>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</si>
  <si>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</si>
  <si>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</si>
  <si>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</si>
  <si>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</si>
  <si>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</si>
  <si>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</si>
  <si>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</si>
  <si>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</si>
  <si>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</si>
  <si>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</si>
  <si>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</si>
  <si>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</si>
  <si>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</si>
  <si>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</si>
  <si>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</si>
  <si>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</si>
  <si>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</si>
  <si>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</si>
  <si>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</si>
  <si>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</si>
  <si>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</si>
  <si>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</si>
  <si>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</si>
  <si>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</si>
  <si>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</si>
  <si>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</si>
  <si>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</si>
  <si>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310237251R00</t>
  </si>
  <si>
    <t>Zazdívka otvorů pl. 0,25 m2 cihlami, tl. zdi 45 cm, vč.povrch. úpravy</t>
  </si>
  <si>
    <t>kus</t>
  </si>
  <si>
    <t>POL1_0</t>
  </si>
  <si>
    <t>24*2+5+2</t>
  </si>
  <si>
    <t>VV</t>
  </si>
  <si>
    <t>317940911RA0</t>
  </si>
  <si>
    <t>Osazení válcovaných profilů dodatečně do kapes, Ič.180, včetně dodávky profilu, montáže, spoj.mat.</t>
  </si>
  <si>
    <t>t</t>
  </si>
  <si>
    <t>POL2_0</t>
  </si>
  <si>
    <t>1,15*2,836</t>
  </si>
  <si>
    <t/>
  </si>
  <si>
    <t>Osazení válcovaných profilů dodatečně do kapes, Ič.140, včetně dodávky profilu, montáže, spoj.mat.</t>
  </si>
  <si>
    <t>1,15*(0,308+0,117)</t>
  </si>
  <si>
    <t>Osazení válcovaných profilů dodatečně do kapes, Ič.120, včetně dodávky profilu, montáže, překlad</t>
  </si>
  <si>
    <t>1,15*(0,063)</t>
  </si>
  <si>
    <t>Osazení válcovaných profilů dodatečně, do kapes, Uč.180 včetně dodávky profilu, montáže, spoj.mat.</t>
  </si>
  <si>
    <t>1,15*(2,442+0,297)</t>
  </si>
  <si>
    <t>342280110RAB</t>
  </si>
  <si>
    <t>Obklad stěn z desek sádrokartonových, na rošt, dřev. nosná kce, deska protipož. 12,5 mm, malba</t>
  </si>
  <si>
    <t>m2</t>
  </si>
  <si>
    <t>1,15*6,75*1,5*10</t>
  </si>
  <si>
    <t>342280012RAA</t>
  </si>
  <si>
    <t>Příčka z desek sádrokarton., s izolací, tl. 100 mm, ocel. nosná kce, deska standard 12,5 mm, malba</t>
  </si>
  <si>
    <t>1,15*3,5*4,5</t>
  </si>
  <si>
    <t>Příčka z desek sádrokarton., s izolací, tl. 100 mm, ocel. nosná kce, deska protipož. 12,5 mm, malba</t>
  </si>
  <si>
    <t>1,15*(22)</t>
  </si>
  <si>
    <t>1,15*(3*2,0+1*2,75)*2</t>
  </si>
  <si>
    <t>342280040RAB</t>
  </si>
  <si>
    <t>Podhled podkroví z desek SDK protipož.12,5 mm, dřev. nosná kce, šikmý, malba</t>
  </si>
  <si>
    <t>1,15*(2*23*3,75)</t>
  </si>
  <si>
    <t>342280040RAC</t>
  </si>
  <si>
    <t>Podhled podkroví z desek SDK protipož.12,5 mm, dřev. nosná kce, vodorovný, malba</t>
  </si>
  <si>
    <t>1,15*(3,5*24)</t>
  </si>
  <si>
    <t>342280040RAA</t>
  </si>
  <si>
    <t>Podhled podkroví z desek sádrokartonových, dřev. nosná kce, deska protipož.12,5 mm, svislý</t>
  </si>
  <si>
    <t>1,15*(2*0,6*23)</t>
  </si>
  <si>
    <t>31171804.A</t>
  </si>
  <si>
    <t>Kotva chemická - ampule RM d  12 mm-zdivo, komplet, vč.navrtávky, práce, kotvící závitové tyče, pozink</t>
  </si>
  <si>
    <t>POL3_0</t>
  </si>
  <si>
    <t>26</t>
  </si>
  <si>
    <t>31171802.A</t>
  </si>
  <si>
    <t>Kotva chemická - ampule RM d  12 mm-beton, komplet, vč.navrtávky, práce, kotvící závitové tyče, pozink</t>
  </si>
  <si>
    <t>317941123RT2</t>
  </si>
  <si>
    <t>Osazení ocelových válcovaných nosníků  č.14-22, včetně dodávky profilu HEB č.14,montáže, spoj.mat.</t>
  </si>
  <si>
    <t>1,15*0,121</t>
  </si>
  <si>
    <t>417321315R00</t>
  </si>
  <si>
    <t>Ztužující pásy a věnce z betonu železového C 20/25</t>
  </si>
  <si>
    <t>m3</t>
  </si>
  <si>
    <t>1,15*(11,20*0,25+3,1*0,25)</t>
  </si>
  <si>
    <t>274361821R00</t>
  </si>
  <si>
    <t>Výztuž žb pasů z betonářské oceli 10 505, R12 při obou lících</t>
  </si>
  <si>
    <t>1,15*4,11*0,120</t>
  </si>
  <si>
    <t>417351115R00</t>
  </si>
  <si>
    <t>Bednění ztužujících pásů a věnců - zřízení</t>
  </si>
  <si>
    <t>1,3*0,25*(18,5+6,5+18,5+6,5+6,5+6,5+0,8+0,4)</t>
  </si>
  <si>
    <t>Bednění schodu - zřízení</t>
  </si>
  <si>
    <t>1,3*4*0,2</t>
  </si>
  <si>
    <t>417351116R00</t>
  </si>
  <si>
    <t>Bednění ztužujících pásů a věnců - odstranění</t>
  </si>
  <si>
    <t>20,865</t>
  </si>
  <si>
    <t>Bednění schodu - odstranění</t>
  </si>
  <si>
    <t>274361821R01</t>
  </si>
  <si>
    <t>Výztuž žb pasů z betonářské oceli 10 505, třmínky R6</t>
  </si>
  <si>
    <t>632411150R00</t>
  </si>
  <si>
    <t>Potěr ze SMS, ruční zpracování, tl. 50 mm, podkladní beton pod ocel. plotny, 0,3x0,3x0,05m</t>
  </si>
  <si>
    <t>ks</t>
  </si>
  <si>
    <t>55</t>
  </si>
  <si>
    <t>60726017.A</t>
  </si>
  <si>
    <t>Deska dřevoštěpková OSB 3 N - 4PD tl. 25 mm</t>
  </si>
  <si>
    <t>1,30*195</t>
  </si>
  <si>
    <t>34698001</t>
  </si>
  <si>
    <t>dřevovláknitá deska 160kg/m3, tl.40mm, vč. dodávky a montáže</t>
  </si>
  <si>
    <t>635011001R00</t>
  </si>
  <si>
    <t>Podlaha z dílců Rigidur E20, tl. 20 mm</t>
  </si>
  <si>
    <t>1,3*195</t>
  </si>
  <si>
    <t>642940014RAA</t>
  </si>
  <si>
    <t>Dveře jednokřídlové 80/197, překlad, zárubeň, práh, dřevěné hladké plné</t>
  </si>
  <si>
    <t>941941031001</t>
  </si>
  <si>
    <t>Pronájem stavebního výtahu na 90 dní</t>
  </si>
  <si>
    <t>kč/den</t>
  </si>
  <si>
    <t>90</t>
  </si>
  <si>
    <t>962032432R00</t>
  </si>
  <si>
    <t>Bourání zdiva z dutých cihel nebo tvárnic na MVC</t>
  </si>
  <si>
    <t>1,15*0,4*1,0*2,05</t>
  </si>
  <si>
    <t>1,15*0,045*1,0*2,05</t>
  </si>
  <si>
    <t>971033451R00</t>
  </si>
  <si>
    <t>Vybourání otv. zeď cihel. pl.0,25 m2, tl.45cm, MVC</t>
  </si>
  <si>
    <t>979087112R00</t>
  </si>
  <si>
    <t>Nakládání suti na dopravní prostředky</t>
  </si>
  <si>
    <t>2,5</t>
  </si>
  <si>
    <t>979011211R00</t>
  </si>
  <si>
    <t>Svislá doprava suti a vybour. hmot za 2.NP nošením</t>
  </si>
  <si>
    <t>979011219R00</t>
  </si>
  <si>
    <t>Přípl.k svislé dopr.suti za každé další NP nošením</t>
  </si>
  <si>
    <t>2*2,5</t>
  </si>
  <si>
    <t>979082212R00</t>
  </si>
  <si>
    <t>Vodorovná doprava suti po suchu do 50 m</t>
  </si>
  <si>
    <t>979081111R00</t>
  </si>
  <si>
    <t>Odvoz suti a vybour. hmot na skládku do 1 km</t>
  </si>
  <si>
    <t>979081121R00</t>
  </si>
  <si>
    <t>Příplatek k odvozu za každý další 1 km</t>
  </si>
  <si>
    <t>2,5*10</t>
  </si>
  <si>
    <t>970051020R00</t>
  </si>
  <si>
    <t>Vrtání jádrové do ŽB d 20 mm, prostupy, rozvody topení</t>
  </si>
  <si>
    <t>m</t>
  </si>
  <si>
    <t>6</t>
  </si>
  <si>
    <t>970051030R00</t>
  </si>
  <si>
    <t>Vrtání jádrové do ŽB d 30 mm, prostup, rozvod vody</t>
  </si>
  <si>
    <t>974031132R00</t>
  </si>
  <si>
    <t>Vysekání rýh ve zdi cihelné 5 x 7 cm</t>
  </si>
  <si>
    <t>979990102R00</t>
  </si>
  <si>
    <t>Poplatek za skládku suti - směs betonu a cihel</t>
  </si>
  <si>
    <t>99-1</t>
  </si>
  <si>
    <t>Staveništní přesun hmot - realizace půdní vestavby</t>
  </si>
  <si>
    <t>-</t>
  </si>
  <si>
    <t>713111211RK2</t>
  </si>
  <si>
    <t>Montáž parozábrany krovů spodem s přelepením spojů, Jutafol N 110 speciál</t>
  </si>
  <si>
    <t>1,25*12*23</t>
  </si>
  <si>
    <t>713111121RT2</t>
  </si>
  <si>
    <t>Izolace tepelné stropů rovných spodem, drátem, 2 vrstvy - materiál ve specifikaci</t>
  </si>
  <si>
    <t>1,15*3,5*23</t>
  </si>
  <si>
    <t>713131121R00</t>
  </si>
  <si>
    <t>Izolace tepelná stěn přichycením drátem</t>
  </si>
  <si>
    <t>713134211R00</t>
  </si>
  <si>
    <t>Montáž parozábrany na stěny s přelepením spojů</t>
  </si>
  <si>
    <t>1,3*23*0,6*2</t>
  </si>
  <si>
    <t>713111130RT2</t>
  </si>
  <si>
    <t>Izolace tepelné stropů, vložené mezi a pod krokve, 2 vrstvy - materiál ve specifikaci</t>
  </si>
  <si>
    <t>63150829.5</t>
  </si>
  <si>
    <t>Pás izolační MV tl. 200 mm, lambda = 0,037 W/mK, izolace mezi kleštiny</t>
  </si>
  <si>
    <t>3,5*24</t>
  </si>
  <si>
    <t>998713102R00</t>
  </si>
  <si>
    <t>Přesun hmot pro izolace tepelné, výšky do 12 m</t>
  </si>
  <si>
    <t>63150829.3</t>
  </si>
  <si>
    <t>Pás izolační MV tl. 150 mm, lambda = 0,037 W/mK, izolace mezi krokve</t>
  </si>
  <si>
    <t>1,15*2*23*3,75</t>
  </si>
  <si>
    <t>63150829.1</t>
  </si>
  <si>
    <t>Pás izolační MV tl. 120 mm, lambda = 0,037 W/mK, izolace pod krokve</t>
  </si>
  <si>
    <t>63150829.2</t>
  </si>
  <si>
    <t>Pás izolační MV tl. 100 mm, lambda = 0,037 W/mK, předstěna-pozednicové zdivo</t>
  </si>
  <si>
    <t>1,15*2*23*0,6</t>
  </si>
  <si>
    <t>721176113R00</t>
  </si>
  <si>
    <t>Potrubí HT odpadní DN 50 x 1,8 mm</t>
  </si>
  <si>
    <t>721176114R00</t>
  </si>
  <si>
    <t>Potrubí HT odpadní DN 70 x 1,9 mm</t>
  </si>
  <si>
    <t>55162536.A</t>
  </si>
  <si>
    <t>HL807 hlavice větrací střešní DN  75 - souprava, vč.montáže</t>
  </si>
  <si>
    <t>998721102R00</t>
  </si>
  <si>
    <t>Přesun hmot pro vnitřní kanalizaci, výšky do 12 m</t>
  </si>
  <si>
    <t>721140913R00</t>
  </si>
  <si>
    <t>Propojení dosavadního potrubí, a nově navrženého</t>
  </si>
  <si>
    <t>2</t>
  </si>
  <si>
    <t>721176104R00</t>
  </si>
  <si>
    <t>Přeložení stávajícího ocelového potrubí</t>
  </si>
  <si>
    <t>8</t>
  </si>
  <si>
    <t>72114001</t>
  </si>
  <si>
    <t>Propojení dosavadního pozink. potrubí, a nově navrženého PPR</t>
  </si>
  <si>
    <t>722300011RA0</t>
  </si>
  <si>
    <t>Vodovod, potrubí PPR - PN 20, DN 20, vč. izolace tl.6mm</t>
  </si>
  <si>
    <t>5</t>
  </si>
  <si>
    <t>55145050</t>
  </si>
  <si>
    <t xml:space="preserve">Baterie umyvadlová stojánková s otvír odpadu </t>
  </si>
  <si>
    <t>55110065</t>
  </si>
  <si>
    <t>Hadice FLEXI sanitární 100 cm, Tlaková hadice pro napojení stojánkové baterie</t>
  </si>
  <si>
    <t>998722102R00</t>
  </si>
  <si>
    <t>Přesun hmot pro vnitřní vodovod, výšky do 12 m</t>
  </si>
  <si>
    <t>725017122R00</t>
  </si>
  <si>
    <t>Umyvadlo na šrouby 55 x 42 cm, bílé, dodávka a montáž</t>
  </si>
  <si>
    <t>soubor</t>
  </si>
  <si>
    <t>725017129R00</t>
  </si>
  <si>
    <t>Kryt sifonu umyvadel, bílý, dodávka a montáž</t>
  </si>
  <si>
    <t>998725102R00</t>
  </si>
  <si>
    <t>Přesun hmot pro zařizovací předměty, výšky do 12 m</t>
  </si>
  <si>
    <t>725860213R00</t>
  </si>
  <si>
    <t>Sifon umyvadlový HL132, DN 30, 40</t>
  </si>
  <si>
    <t>72581001</t>
  </si>
  <si>
    <t>Rohový ventil s filtrem DN 15</t>
  </si>
  <si>
    <t>1</t>
  </si>
  <si>
    <t>725536122R00</t>
  </si>
  <si>
    <t>Zásobníkový ohřívač vody s regulací teploty, o objemu 10 l, vč. pojistného ventilu</t>
  </si>
  <si>
    <t>725219201R00</t>
  </si>
  <si>
    <t>Montáž umyvadel na konzoly</t>
  </si>
  <si>
    <t>733161104R00</t>
  </si>
  <si>
    <t>Potrubí měděné 15 x 1 mm, polotvrdé, spojované tvrdým pájením, vč. tvarovek</t>
  </si>
  <si>
    <t>145</t>
  </si>
  <si>
    <t>998733103R00</t>
  </si>
  <si>
    <t>Přesun hmot pro rozvody potrubí / vytápění, výšky do 24 m</t>
  </si>
  <si>
    <t>733161902R00</t>
  </si>
  <si>
    <t>Propojení měděného potrubí d 15 , se stávajícím ocel. potrubím d 15</t>
  </si>
  <si>
    <t>734226212RT1</t>
  </si>
  <si>
    <t>Ventil term. s plynulým přesným nastavením DN 15, přímý, bez termostatické hlavice</t>
  </si>
  <si>
    <t>55137306.A</t>
  </si>
  <si>
    <t>Hlavice termostatická s vestavěným čidlem</t>
  </si>
  <si>
    <t>734266222R00</t>
  </si>
  <si>
    <t>Uzavírací a regulační šroubení s vypouštěním DN 15, přímé</t>
  </si>
  <si>
    <t>73426001</t>
  </si>
  <si>
    <t>Přednastavení termostatického ventilu a šroubení</t>
  </si>
  <si>
    <t>998734103R00</t>
  </si>
  <si>
    <t>Přesun hmot pro armatury, výšky do 24 m</t>
  </si>
  <si>
    <t>735156688R00</t>
  </si>
  <si>
    <t>Otopná tělesa panelová 22  900/1200, vč.montáže</t>
  </si>
  <si>
    <t>10</t>
  </si>
  <si>
    <t>48441522</t>
  </si>
  <si>
    <t>Konzola stojánková vnitřní typy 22, sada=2ks</t>
  </si>
  <si>
    <t>sada</t>
  </si>
  <si>
    <t>998735102R00</t>
  </si>
  <si>
    <t>Přesun hmot pro otopná tělesa, výšky do 12 m</t>
  </si>
  <si>
    <t>762712110RT4</t>
  </si>
  <si>
    <t>Montáž vázaných konstrukcí hraněných do 120 cm2, včetně dodávky řeziva, hranoly 10/10</t>
  </si>
  <si>
    <t>1,15*(5+90+150+33+14+4)</t>
  </si>
  <si>
    <t>Montáž vázaných konstrukcí hraněných do 120 cm2, včetně dodávky řeziva, KL2 - 5/15</t>
  </si>
  <si>
    <t>1,15*185</t>
  </si>
  <si>
    <t>762712110R00</t>
  </si>
  <si>
    <t>Montáž dřev. rošt pro podhled zateplení rovný, sdk podhled+kastlík,vč. dodávky a spoj. materiálu</t>
  </si>
  <si>
    <t>1,15*(6*23)</t>
  </si>
  <si>
    <t>Montáž dřev. rošt pro podhled zateplení šikmý, sdk podhled,vč. dodávky 6/16 a spoj. materiálu</t>
  </si>
  <si>
    <t>1,15*(6*23*2)</t>
  </si>
  <si>
    <t>762712130RT3</t>
  </si>
  <si>
    <t>Montáž vázaných konstrukcí hraněných do 288 cm2, včetně dodávky řeziva, P1 - 15/15</t>
  </si>
  <si>
    <t>1,15*39</t>
  </si>
  <si>
    <t>762211120R00</t>
  </si>
  <si>
    <t>Schodiště přímočarého s podst. š. do 1,5 m, komlet. dodávka a montáž</t>
  </si>
  <si>
    <t>celek</t>
  </si>
  <si>
    <t>Konstrukce podesty zádveří, komplet. dodávka a montáž</t>
  </si>
  <si>
    <t>998762102R00</t>
  </si>
  <si>
    <t>Přesun hmot pro tesařské konstrukce, výšky do 12 m</t>
  </si>
  <si>
    <t>766620053RA0</t>
  </si>
  <si>
    <t xml:space="preserve">Okno střešní 78x118 cm, plast, spodní otevírání,, Uw=0,9 W/m2*K, D+M vč. souvisej. dodávek a prací </t>
  </si>
  <si>
    <t>9+9</t>
  </si>
  <si>
    <t>998766102R00</t>
  </si>
  <si>
    <t>Přesun hmot pro truhlářské konstr., výšky do 12 m</t>
  </si>
  <si>
    <t>998767102R00</t>
  </si>
  <si>
    <t>Přesun hmot pro zámečnické konstr., výšky do 12 m</t>
  </si>
  <si>
    <t>13611228</t>
  </si>
  <si>
    <t>Plech hladký jakost 11375.1  tl.10 mm,  plotny/příložky,vč. montáže,spoj.prost.,svařování</t>
  </si>
  <si>
    <t>T</t>
  </si>
  <si>
    <t>1,15*(0,065+0,042+0,012+0,042+0,173+0,091+0,026+0,056)</t>
  </si>
  <si>
    <t>14587296</t>
  </si>
  <si>
    <t>Profil čtvercový uzavř.svařovaný  S235  100 x 6 mm, vč. spoj. materiálu, montáže</t>
  </si>
  <si>
    <t>1,15*0,630</t>
  </si>
  <si>
    <t>13331780</t>
  </si>
  <si>
    <t>Úhelník rovnoramenný L jakost 11375   80x 80x 6 mm</t>
  </si>
  <si>
    <t>1,15*0,734</t>
  </si>
  <si>
    <t>13220332.0000</t>
  </si>
  <si>
    <t>Tyč ocelová plochá jakost 425522.1  50x5 mm</t>
  </si>
  <si>
    <t>kg</t>
  </si>
  <si>
    <t>Tyč ocelová plochá jakost 425522.1  100x5 mm</t>
  </si>
  <si>
    <t>155001</t>
  </si>
  <si>
    <t>Zámečnická příprava ocel. prvků, dle dílenské dokumentace, svařovací práce</t>
  </si>
  <si>
    <t>155002</t>
  </si>
  <si>
    <t>Spojovací materiál, ocel. prvků, dle dílenské dokumentace</t>
  </si>
  <si>
    <t>13611214</t>
  </si>
  <si>
    <t>Plech hladký jakost 11375.1 tl.5mm, 100x100mm</t>
  </si>
  <si>
    <t>1,15*(0,068)</t>
  </si>
  <si>
    <t>13483310</t>
  </si>
  <si>
    <t>Tyč průřezu U 180, hrubé, jakost oceli 11373, vč. montáže, spoj.prostředků</t>
  </si>
  <si>
    <t>1,15*(0,528)</t>
  </si>
  <si>
    <t>13432570R</t>
  </si>
  <si>
    <t>Úhelník rovnoramenný L jakost 11375 150x150x10 mm</t>
  </si>
  <si>
    <t>1,15*0,065</t>
  </si>
  <si>
    <t>776101121R00</t>
  </si>
  <si>
    <t>Provedení penetrace podkladu</t>
  </si>
  <si>
    <t>1,15*202</t>
  </si>
  <si>
    <t>776220110R00</t>
  </si>
  <si>
    <t>Lepení podlah z PVC na stupnice rovné</t>
  </si>
  <si>
    <t>776411000R00</t>
  </si>
  <si>
    <t>Lepení podlahových soklíků pryžových</t>
  </si>
  <si>
    <t>1,15*135</t>
  </si>
  <si>
    <t>776521100RU3</t>
  </si>
  <si>
    <t>Lepení povlakových podlah z pásů PVC na Chemopren, včetně dodávky podlahoviny tl. 1,5 mm</t>
  </si>
  <si>
    <t>202*1,15</t>
  </si>
  <si>
    <t>998776102R00</t>
  </si>
  <si>
    <t>Přesun hmot pro podlahy povlakové, výšky do 12 m</t>
  </si>
  <si>
    <t>783782205R00</t>
  </si>
  <si>
    <t>Nátěr tesařských konstrukcí Bochemitem QB 2x, vč. materiálu</t>
  </si>
  <si>
    <t>250</t>
  </si>
  <si>
    <t>783124720R00</t>
  </si>
  <si>
    <t>Nátěr syntetický OK ''B'' základní, 2x, Ič.180, Uč.180, vč. příložek,vč. materiálu</t>
  </si>
  <si>
    <t>30*9*0,7</t>
  </si>
  <si>
    <t>Nátěr syntetický OK ''B'' základní, , zesilovací ocelové prvky krovu,vč. materiálu</t>
  </si>
  <si>
    <t>2*30</t>
  </si>
  <si>
    <t>783124121RT4</t>
  </si>
  <si>
    <t>Nátěr syntetický OK ''B'' dvojnásobný, lesklý email 2 x,vč. materiálu</t>
  </si>
  <si>
    <t>001</t>
  </si>
  <si>
    <t>Protipožární nátěr, viditelné ocel. prvky, vč. materiálu</t>
  </si>
  <si>
    <t>430863006R00</t>
  </si>
  <si>
    <t>Křivka cenová třetí, hmotnost do 20000 kg, vč.přesunu hmot, dopravy, zdvihací techniky</t>
  </si>
  <si>
    <t>VRN1</t>
  </si>
  <si>
    <t>Zařízení staveniště</t>
  </si>
  <si>
    <t xml:space="preserve"> </t>
  </si>
  <si>
    <t>POL99_0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</si>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</sst>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8"/>
  <sheetViews>
    <sheetView showGridLines="0" tabSelected="1" topLeftCell="B27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 t="s">
        <v>51</v>
      </c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 t="s">
        <v>52</v>
      </c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53</v>
      </c>
      <c r="E11" s="125"/>
      <c r="F11" s="125"/>
      <c r="G11" s="125"/>
      <c r="H11" s="28" t="s">
        <v>33</v>
      </c>
      <c r="I11" s="129" t="s">
        <v>57</v>
      </c>
      <c r="J11" s="11"/>
    </row>
    <row r="12" spans="1:15" ht="15.75" customHeight="1" x14ac:dyDescent="0.2">
      <c r="A12" s="4"/>
      <c r="B12" s="41"/>
      <c r="C12" s="26"/>
      <c r="D12" s="126" t="s">
        <v>54</v>
      </c>
      <c r="E12" s="126"/>
      <c r="F12" s="126"/>
      <c r="G12" s="126"/>
      <c r="H12" s="28" t="s">
        <v>34</v>
      </c>
      <c r="I12" s="129" t="s">
        <v>58</v>
      </c>
      <c r="J12" s="11"/>
    </row>
    <row r="13" spans="1:15" ht="15.75" customHeight="1" x14ac:dyDescent="0.2">
      <c r="A13" s="4"/>
      <c r="B13" s="42"/>
      <c r="C13" s="128" t="s">
        <v>56</v>
      </c>
      <c r="D13" s="127" t="s">
        <v>55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SUMIF(F53:F74,A16,I53:I74)+SUMIF(F53:F74,"PSU",I53:I74)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SUMIF(F53:F74,A17,I53:I74)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SUMIF(F53:F74,A18,I53:I74)</f>
        <v>0</v>
      </c>
      <c r="J18" s="94"/>
    </row>
    <row r="19" spans="1:10" ht="23.25" customHeight="1" x14ac:dyDescent="0.2">
      <c r="A19" s="196" t="s">
        <v>109</v>
      </c>
      <c r="B19" s="197" t="s">
        <v>26</v>
      </c>
      <c r="C19" s="58"/>
      <c r="D19" s="59"/>
      <c r="E19" s="84"/>
      <c r="F19" s="85"/>
      <c r="G19" s="84"/>
      <c r="H19" s="85"/>
      <c r="I19" s="84">
        <f>SUMIF(F53:F74,A19,I53:I74)</f>
        <v>0</v>
      </c>
      <c r="J19" s="94"/>
    </row>
    <row r="20" spans="1:10" ht="23.25" customHeight="1" x14ac:dyDescent="0.2">
      <c r="A20" s="196" t="s">
        <v>110</v>
      </c>
      <c r="B20" s="197" t="s">
        <v>27</v>
      </c>
      <c r="C20" s="58"/>
      <c r="D20" s="59"/>
      <c r="E20" s="84"/>
      <c r="F20" s="85"/>
      <c r="G20" s="84"/>
      <c r="H20" s="85"/>
      <c r="I20" s="84">
        <f>SUMIF(F53:F74,A20,I53:I74)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Pol'!AC228</f>
        <v>0</v>
      </c>
      <c r="G39" s="149">
        <f>' Pol'!AD228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59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61</v>
      </c>
    </row>
    <row r="43" spans="1:52" ht="25.5" x14ac:dyDescent="0.2">
      <c r="B43" s="163" t="s">
        <v>62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Jsou-li v ZD nebo jejich přílohách uvedeny konkrétní obchodní názvy jedná se pouze o vymezení požadovaného standardu a zadavatel umožňuje i jiné technicky a kvalitativně srovnatelné řešení.</v>
      </c>
    </row>
    <row r="45" spans="1:52" ht="25.5" x14ac:dyDescent="0.2">
      <c r="B45" s="163" t="s">
        <v>63</v>
      </c>
      <c r="C45" s="163"/>
      <c r="D45" s="163"/>
      <c r="E45" s="163"/>
      <c r="F45" s="163"/>
      <c r="G45" s="163"/>
      <c r="H45" s="163"/>
      <c r="I45" s="163"/>
      <c r="J45" s="163"/>
      <c r="AZ45" s="162" t="str">
        <f>B45</f>
        <v>U jednotlivých položek, pokud není uvedeno jinak, se daná jednotková cena položky předpokládá, jako součet všech nákladů na montáž, dodávku a ostatní související prace spojených s provedením dané položky</v>
      </c>
    </row>
    <row r="47" spans="1:52" x14ac:dyDescent="0.2">
      <c r="B47" s="163" t="s">
        <v>64</v>
      </c>
      <c r="C47" s="163"/>
      <c r="D47" s="163"/>
      <c r="E47" s="163"/>
      <c r="F47" s="163"/>
      <c r="G47" s="163"/>
      <c r="H47" s="163"/>
      <c r="I47" s="163"/>
      <c r="J47" s="163"/>
      <c r="AZ47" s="162" t="str">
        <f>B47</f>
        <v>Cenová soustava RTS 15/I</v>
      </c>
    </row>
    <row r="50" spans="1:10" ht="15.75" x14ac:dyDescent="0.25">
      <c r="B50" s="164" t="s">
        <v>65</v>
      </c>
    </row>
    <row r="52" spans="1:10" ht="25.5" customHeight="1" x14ac:dyDescent="0.2">
      <c r="A52" s="165"/>
      <c r="B52" s="171" t="s">
        <v>16</v>
      </c>
      <c r="C52" s="171" t="s">
        <v>5</v>
      </c>
      <c r="D52" s="172"/>
      <c r="E52" s="172"/>
      <c r="F52" s="175" t="s">
        <v>66</v>
      </c>
      <c r="G52" s="175"/>
      <c r="H52" s="175"/>
      <c r="I52" s="176" t="s">
        <v>28</v>
      </c>
      <c r="J52" s="176"/>
    </row>
    <row r="53" spans="1:10" ht="25.5" customHeight="1" x14ac:dyDescent="0.2">
      <c r="A53" s="166"/>
      <c r="B53" s="177" t="s">
        <v>67</v>
      </c>
      <c r="C53" s="178" t="s">
        <v>68</v>
      </c>
      <c r="D53" s="179"/>
      <c r="E53" s="179"/>
      <c r="F53" s="183" t="s">
        <v>23</v>
      </c>
      <c r="G53" s="184"/>
      <c r="H53" s="184"/>
      <c r="I53" s="185">
        <f>' Pol'!G8</f>
        <v>0</v>
      </c>
      <c r="J53" s="185"/>
    </row>
    <row r="54" spans="1:10" ht="25.5" customHeight="1" x14ac:dyDescent="0.2">
      <c r="A54" s="166"/>
      <c r="B54" s="169" t="s">
        <v>69</v>
      </c>
      <c r="C54" s="168" t="s">
        <v>70</v>
      </c>
      <c r="D54" s="170"/>
      <c r="E54" s="170"/>
      <c r="F54" s="186" t="s">
        <v>23</v>
      </c>
      <c r="G54" s="187"/>
      <c r="H54" s="187"/>
      <c r="I54" s="188">
        <f>' Pol'!G46</f>
        <v>0</v>
      </c>
      <c r="J54" s="188"/>
    </row>
    <row r="55" spans="1:10" ht="25.5" customHeight="1" x14ac:dyDescent="0.2">
      <c r="A55" s="166"/>
      <c r="B55" s="169" t="s">
        <v>71</v>
      </c>
      <c r="C55" s="168" t="s">
        <v>72</v>
      </c>
      <c r="D55" s="170"/>
      <c r="E55" s="170"/>
      <c r="F55" s="186" t="s">
        <v>23</v>
      </c>
      <c r="G55" s="187"/>
      <c r="H55" s="187"/>
      <c r="I55" s="188">
        <f>' Pol'!G61</f>
        <v>0</v>
      </c>
      <c r="J55" s="188"/>
    </row>
    <row r="56" spans="1:10" ht="25.5" customHeight="1" x14ac:dyDescent="0.2">
      <c r="A56" s="166"/>
      <c r="B56" s="169" t="s">
        <v>73</v>
      </c>
      <c r="C56" s="168" t="s">
        <v>74</v>
      </c>
      <c r="D56" s="170"/>
      <c r="E56" s="170"/>
      <c r="F56" s="186" t="s">
        <v>23</v>
      </c>
      <c r="G56" s="187"/>
      <c r="H56" s="187"/>
      <c r="I56" s="188">
        <f>' Pol'!G70</f>
        <v>0</v>
      </c>
      <c r="J56" s="188"/>
    </row>
    <row r="57" spans="1:10" ht="25.5" customHeight="1" x14ac:dyDescent="0.2">
      <c r="A57" s="166"/>
      <c r="B57" s="169" t="s">
        <v>75</v>
      </c>
      <c r="C57" s="168" t="s">
        <v>76</v>
      </c>
      <c r="D57" s="170"/>
      <c r="E57" s="170"/>
      <c r="F57" s="186" t="s">
        <v>23</v>
      </c>
      <c r="G57" s="187"/>
      <c r="H57" s="187"/>
      <c r="I57" s="188">
        <f>' Pol'!G72</f>
        <v>0</v>
      </c>
      <c r="J57" s="188"/>
    </row>
    <row r="58" spans="1:10" ht="25.5" customHeight="1" x14ac:dyDescent="0.2">
      <c r="A58" s="166"/>
      <c r="B58" s="169" t="s">
        <v>77</v>
      </c>
      <c r="C58" s="168" t="s">
        <v>78</v>
      </c>
      <c r="D58" s="170"/>
      <c r="E58" s="170"/>
      <c r="F58" s="186" t="s">
        <v>23</v>
      </c>
      <c r="G58" s="187"/>
      <c r="H58" s="187"/>
      <c r="I58" s="188">
        <f>' Pol'!G75</f>
        <v>0</v>
      </c>
      <c r="J58" s="188"/>
    </row>
    <row r="59" spans="1:10" ht="25.5" customHeight="1" x14ac:dyDescent="0.2">
      <c r="A59" s="166"/>
      <c r="B59" s="169" t="s">
        <v>79</v>
      </c>
      <c r="C59" s="168" t="s">
        <v>80</v>
      </c>
      <c r="D59" s="170"/>
      <c r="E59" s="170"/>
      <c r="F59" s="186" t="s">
        <v>23</v>
      </c>
      <c r="G59" s="187"/>
      <c r="H59" s="187"/>
      <c r="I59" s="188">
        <f>' Pol'!G79</f>
        <v>0</v>
      </c>
      <c r="J59" s="188"/>
    </row>
    <row r="60" spans="1:10" ht="25.5" customHeight="1" x14ac:dyDescent="0.2">
      <c r="A60" s="166"/>
      <c r="B60" s="169" t="s">
        <v>81</v>
      </c>
      <c r="C60" s="168" t="s">
        <v>82</v>
      </c>
      <c r="D60" s="170"/>
      <c r="E60" s="170"/>
      <c r="F60" s="186" t="s">
        <v>23</v>
      </c>
      <c r="G60" s="187"/>
      <c r="H60" s="187"/>
      <c r="I60" s="188">
        <f>' Pol'!G98</f>
        <v>0</v>
      </c>
      <c r="J60" s="188"/>
    </row>
    <row r="61" spans="1:10" ht="25.5" customHeight="1" x14ac:dyDescent="0.2">
      <c r="A61" s="166"/>
      <c r="B61" s="169" t="s">
        <v>83</v>
      </c>
      <c r="C61" s="168" t="s">
        <v>84</v>
      </c>
      <c r="D61" s="170"/>
      <c r="E61" s="170"/>
      <c r="F61" s="186" t="s">
        <v>24</v>
      </c>
      <c r="G61" s="187"/>
      <c r="H61" s="187"/>
      <c r="I61" s="188">
        <f>' Pol'!G100</f>
        <v>0</v>
      </c>
      <c r="J61" s="188"/>
    </row>
    <row r="62" spans="1:10" ht="25.5" customHeight="1" x14ac:dyDescent="0.2">
      <c r="A62" s="166"/>
      <c r="B62" s="169" t="s">
        <v>85</v>
      </c>
      <c r="C62" s="168" t="s">
        <v>86</v>
      </c>
      <c r="D62" s="170"/>
      <c r="E62" s="170"/>
      <c r="F62" s="186" t="s">
        <v>24</v>
      </c>
      <c r="G62" s="187"/>
      <c r="H62" s="187"/>
      <c r="I62" s="188">
        <f>' Pol'!G120</f>
        <v>0</v>
      </c>
      <c r="J62" s="188"/>
    </row>
    <row r="63" spans="1:10" ht="25.5" customHeight="1" x14ac:dyDescent="0.2">
      <c r="A63" s="166"/>
      <c r="B63" s="169" t="s">
        <v>87</v>
      </c>
      <c r="C63" s="168" t="s">
        <v>88</v>
      </c>
      <c r="D63" s="170"/>
      <c r="E63" s="170"/>
      <c r="F63" s="186" t="s">
        <v>24</v>
      </c>
      <c r="G63" s="187"/>
      <c r="H63" s="187"/>
      <c r="I63" s="188">
        <f>' Pol'!G131</f>
        <v>0</v>
      </c>
      <c r="J63" s="188"/>
    </row>
    <row r="64" spans="1:10" ht="25.5" customHeight="1" x14ac:dyDescent="0.2">
      <c r="A64" s="166"/>
      <c r="B64" s="169" t="s">
        <v>89</v>
      </c>
      <c r="C64" s="168" t="s">
        <v>90</v>
      </c>
      <c r="D64" s="170"/>
      <c r="E64" s="170"/>
      <c r="F64" s="186" t="s">
        <v>24</v>
      </c>
      <c r="G64" s="187"/>
      <c r="H64" s="187"/>
      <c r="I64" s="188">
        <f>' Pol'!G138</f>
        <v>0</v>
      </c>
      <c r="J64" s="188"/>
    </row>
    <row r="65" spans="1:10" ht="25.5" customHeight="1" x14ac:dyDescent="0.2">
      <c r="A65" s="166"/>
      <c r="B65" s="169" t="s">
        <v>91</v>
      </c>
      <c r="C65" s="168" t="s">
        <v>92</v>
      </c>
      <c r="D65" s="170"/>
      <c r="E65" s="170"/>
      <c r="F65" s="186" t="s">
        <v>24</v>
      </c>
      <c r="G65" s="187"/>
      <c r="H65" s="187"/>
      <c r="I65" s="188">
        <f>' Pol'!G147</f>
        <v>0</v>
      </c>
      <c r="J65" s="188"/>
    </row>
    <row r="66" spans="1:10" ht="25.5" customHeight="1" x14ac:dyDescent="0.2">
      <c r="A66" s="166"/>
      <c r="B66" s="169" t="s">
        <v>93</v>
      </c>
      <c r="C66" s="168" t="s">
        <v>94</v>
      </c>
      <c r="D66" s="170"/>
      <c r="E66" s="170"/>
      <c r="F66" s="186" t="s">
        <v>24</v>
      </c>
      <c r="G66" s="187"/>
      <c r="H66" s="187"/>
      <c r="I66" s="188">
        <f>' Pol'!G152</f>
        <v>0</v>
      </c>
      <c r="J66" s="188"/>
    </row>
    <row r="67" spans="1:10" ht="25.5" customHeight="1" x14ac:dyDescent="0.2">
      <c r="A67" s="166"/>
      <c r="B67" s="169" t="s">
        <v>95</v>
      </c>
      <c r="C67" s="168" t="s">
        <v>96</v>
      </c>
      <c r="D67" s="170"/>
      <c r="E67" s="170"/>
      <c r="F67" s="186" t="s">
        <v>24</v>
      </c>
      <c r="G67" s="187"/>
      <c r="H67" s="187"/>
      <c r="I67" s="188">
        <f>' Pol'!G158</f>
        <v>0</v>
      </c>
      <c r="J67" s="188"/>
    </row>
    <row r="68" spans="1:10" ht="25.5" customHeight="1" x14ac:dyDescent="0.2">
      <c r="A68" s="166"/>
      <c r="B68" s="169" t="s">
        <v>97</v>
      </c>
      <c r="C68" s="168" t="s">
        <v>98</v>
      </c>
      <c r="D68" s="170"/>
      <c r="E68" s="170"/>
      <c r="F68" s="186" t="s">
        <v>24</v>
      </c>
      <c r="G68" s="187"/>
      <c r="H68" s="187"/>
      <c r="I68" s="188">
        <f>' Pol'!G164</f>
        <v>0</v>
      </c>
      <c r="J68" s="188"/>
    </row>
    <row r="69" spans="1:10" ht="25.5" customHeight="1" x14ac:dyDescent="0.2">
      <c r="A69" s="166"/>
      <c r="B69" s="169" t="s">
        <v>99</v>
      </c>
      <c r="C69" s="168" t="s">
        <v>100</v>
      </c>
      <c r="D69" s="170"/>
      <c r="E69" s="170"/>
      <c r="F69" s="186" t="s">
        <v>24</v>
      </c>
      <c r="G69" s="187"/>
      <c r="H69" s="187"/>
      <c r="I69" s="188">
        <f>' Pol'!G178</f>
        <v>0</v>
      </c>
      <c r="J69" s="188"/>
    </row>
    <row r="70" spans="1:10" ht="25.5" customHeight="1" x14ac:dyDescent="0.2">
      <c r="A70" s="166"/>
      <c r="B70" s="169" t="s">
        <v>101</v>
      </c>
      <c r="C70" s="168" t="s">
        <v>102</v>
      </c>
      <c r="D70" s="170"/>
      <c r="E70" s="170"/>
      <c r="F70" s="186" t="s">
        <v>24</v>
      </c>
      <c r="G70" s="187"/>
      <c r="H70" s="187"/>
      <c r="I70" s="188">
        <f>' Pol'!G182</f>
        <v>0</v>
      </c>
      <c r="J70" s="188"/>
    </row>
    <row r="71" spans="1:10" ht="25.5" customHeight="1" x14ac:dyDescent="0.2">
      <c r="A71" s="166"/>
      <c r="B71" s="169" t="s">
        <v>103</v>
      </c>
      <c r="C71" s="168" t="s">
        <v>104</v>
      </c>
      <c r="D71" s="170"/>
      <c r="E71" s="170"/>
      <c r="F71" s="186" t="s">
        <v>24</v>
      </c>
      <c r="G71" s="187"/>
      <c r="H71" s="187"/>
      <c r="I71" s="188">
        <f>' Pol'!G204</f>
        <v>0</v>
      </c>
      <c r="J71" s="188"/>
    </row>
    <row r="72" spans="1:10" ht="25.5" customHeight="1" x14ac:dyDescent="0.2">
      <c r="A72" s="166"/>
      <c r="B72" s="169" t="s">
        <v>105</v>
      </c>
      <c r="C72" s="168" t="s">
        <v>106</v>
      </c>
      <c r="D72" s="170"/>
      <c r="E72" s="170"/>
      <c r="F72" s="186" t="s">
        <v>24</v>
      </c>
      <c r="G72" s="187"/>
      <c r="H72" s="187"/>
      <c r="I72" s="188">
        <f>' Pol'!G213</f>
        <v>0</v>
      </c>
      <c r="J72" s="188"/>
    </row>
    <row r="73" spans="1:10" ht="25.5" customHeight="1" x14ac:dyDescent="0.2">
      <c r="A73" s="166"/>
      <c r="B73" s="169" t="s">
        <v>107</v>
      </c>
      <c r="C73" s="168" t="s">
        <v>108</v>
      </c>
      <c r="D73" s="170"/>
      <c r="E73" s="170"/>
      <c r="F73" s="186" t="s">
        <v>25</v>
      </c>
      <c r="G73" s="187"/>
      <c r="H73" s="187"/>
      <c r="I73" s="188">
        <f>' Pol'!G223</f>
        <v>0</v>
      </c>
      <c r="J73" s="188"/>
    </row>
    <row r="74" spans="1:10" ht="25.5" customHeight="1" x14ac:dyDescent="0.2">
      <c r="A74" s="166"/>
      <c r="B74" s="180" t="s">
        <v>109</v>
      </c>
      <c r="C74" s="181" t="s">
        <v>26</v>
      </c>
      <c r="D74" s="182"/>
      <c r="E74" s="182"/>
      <c r="F74" s="189" t="s">
        <v>109</v>
      </c>
      <c r="G74" s="190"/>
      <c r="H74" s="190"/>
      <c r="I74" s="191">
        <f>' Pol'!G225</f>
        <v>0</v>
      </c>
      <c r="J74" s="191"/>
    </row>
    <row r="75" spans="1:10" ht="25.5" customHeight="1" x14ac:dyDescent="0.2">
      <c r="A75" s="167"/>
      <c r="B75" s="173" t="s">
        <v>1</v>
      </c>
      <c r="C75" s="173"/>
      <c r="D75" s="174"/>
      <c r="E75" s="174"/>
      <c r="F75" s="192"/>
      <c r="G75" s="193"/>
      <c r="H75" s="193"/>
      <c r="I75" s="194">
        <f>SUM(I53:I74)</f>
        <v>0</v>
      </c>
      <c r="J75" s="194"/>
    </row>
    <row r="76" spans="1:10" x14ac:dyDescent="0.2">
      <c r="F76" s="195"/>
      <c r="G76" s="131"/>
      <c r="H76" s="195"/>
      <c r="I76" s="131"/>
      <c r="J76" s="131"/>
    </row>
    <row r="77" spans="1:10" x14ac:dyDescent="0.2">
      <c r="F77" s="195"/>
      <c r="G77" s="131"/>
      <c r="H77" s="195"/>
      <c r="I77" s="131"/>
      <c r="J77" s="131"/>
    </row>
    <row r="78" spans="1:10" x14ac:dyDescent="0.2">
      <c r="F78" s="195"/>
      <c r="G78" s="131"/>
      <c r="H78" s="195"/>
      <c r="I78" s="131"/>
      <c r="J78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4">
    <mergeCell ref="I74:J74"/>
    <mergeCell ref="C74:E74"/>
    <mergeCell ref="I75:J75"/>
    <mergeCell ref="I71:J71"/>
    <mergeCell ref="C71:E71"/>
    <mergeCell ref="I72:J72"/>
    <mergeCell ref="C72:E72"/>
    <mergeCell ref="I73:J73"/>
    <mergeCell ref="C73:E73"/>
    <mergeCell ref="I68:J68"/>
    <mergeCell ref="C68:E68"/>
    <mergeCell ref="I69:J69"/>
    <mergeCell ref="C69:E69"/>
    <mergeCell ref="I70:J70"/>
    <mergeCell ref="C70:E70"/>
    <mergeCell ref="I65:J65"/>
    <mergeCell ref="C65:E65"/>
    <mergeCell ref="I66:J66"/>
    <mergeCell ref="C66:E66"/>
    <mergeCell ref="I67:J67"/>
    <mergeCell ref="C67:E67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C39:E39"/>
    <mergeCell ref="B40:E40"/>
    <mergeCell ref="B43:J43"/>
    <mergeCell ref="B45:J45"/>
    <mergeCell ref="B47:J47"/>
    <mergeCell ref="I52:J52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112</v>
      </c>
    </row>
    <row r="2" spans="1:60" ht="24.95" customHeight="1" x14ac:dyDescent="0.2">
      <c r="A2" s="206" t="s">
        <v>111</v>
      </c>
      <c r="B2" s="200"/>
      <c r="C2" s="201" t="s">
        <v>46</v>
      </c>
      <c r="D2" s="202"/>
      <c r="E2" s="202"/>
      <c r="F2" s="202"/>
      <c r="G2" s="208"/>
      <c r="AE2" t="s">
        <v>113</v>
      </c>
    </row>
    <row r="3" spans="1:60" ht="24.95" hidden="1" customHeight="1" x14ac:dyDescent="0.2">
      <c r="A3" s="207" t="s">
        <v>7</v>
      </c>
      <c r="B3" s="204"/>
      <c r="C3" s="203"/>
      <c r="D3" s="203"/>
      <c r="E3" s="203"/>
      <c r="F3" s="203"/>
      <c r="G3" s="209"/>
      <c r="AE3" t="s">
        <v>114</v>
      </c>
    </row>
    <row r="4" spans="1:60" ht="24.95" hidden="1" customHeight="1" x14ac:dyDescent="0.2">
      <c r="A4" s="207" t="s">
        <v>8</v>
      </c>
      <c r="B4" s="204"/>
      <c r="C4" s="205"/>
      <c r="D4" s="203"/>
      <c r="E4" s="203"/>
      <c r="F4" s="203"/>
      <c r="G4" s="209"/>
      <c r="AE4" t="s">
        <v>115</v>
      </c>
    </row>
    <row r="5" spans="1:60" hidden="1" x14ac:dyDescent="0.2">
      <c r="A5" s="210" t="s">
        <v>116</v>
      </c>
      <c r="B5" s="211"/>
      <c r="C5" s="212"/>
      <c r="D5" s="213"/>
      <c r="E5" s="214"/>
      <c r="F5" s="214"/>
      <c r="G5" s="215"/>
      <c r="AE5" t="s">
        <v>117</v>
      </c>
    </row>
    <row r="6" spans="1:60" x14ac:dyDescent="0.2">
      <c r="D6" s="198"/>
    </row>
    <row r="7" spans="1:60" ht="38.25" x14ac:dyDescent="0.2">
      <c r="A7" s="220" t="s">
        <v>118</v>
      </c>
      <c r="B7" s="221" t="s">
        <v>119</v>
      </c>
      <c r="C7" s="221" t="s">
        <v>120</v>
      </c>
      <c r="D7" s="237" t="s">
        <v>121</v>
      </c>
      <c r="E7" s="220" t="s">
        <v>122</v>
      </c>
      <c r="F7" s="216" t="s">
        <v>123</v>
      </c>
      <c r="G7" s="238" t="s">
        <v>28</v>
      </c>
      <c r="H7" s="239" t="s">
        <v>29</v>
      </c>
      <c r="I7" s="239" t="s">
        <v>124</v>
      </c>
      <c r="J7" s="239" t="s">
        <v>30</v>
      </c>
      <c r="K7" s="239" t="s">
        <v>125</v>
      </c>
      <c r="L7" s="239" t="s">
        <v>126</v>
      </c>
      <c r="M7" s="239" t="s">
        <v>127</v>
      </c>
      <c r="N7" s="239" t="s">
        <v>128</v>
      </c>
      <c r="O7" s="239" t="s">
        <v>129</v>
      </c>
      <c r="P7" s="239" t="s">
        <v>130</v>
      </c>
      <c r="Q7" s="239" t="s">
        <v>131</v>
      </c>
      <c r="R7" s="239" t="s">
        <v>132</v>
      </c>
      <c r="S7" s="239" t="s">
        <v>133</v>
      </c>
      <c r="T7" s="239" t="s">
        <v>134</v>
      </c>
      <c r="U7" s="222" t="s">
        <v>135</v>
      </c>
    </row>
    <row r="8" spans="1:60" x14ac:dyDescent="0.2">
      <c r="A8" s="240" t="s">
        <v>136</v>
      </c>
      <c r="B8" s="241" t="s">
        <v>67</v>
      </c>
      <c r="C8" s="242" t="s">
        <v>68</v>
      </c>
      <c r="D8" s="243"/>
      <c r="E8" s="244"/>
      <c r="F8" s="231"/>
      <c r="G8" s="231">
        <f>SUMIF(AE9:AE45,"&lt;&gt;NOR",G9:G45)</f>
        <v>0</v>
      </c>
      <c r="H8" s="231"/>
      <c r="I8" s="231">
        <f>SUM(I9:I45)</f>
        <v>0</v>
      </c>
      <c r="J8" s="231"/>
      <c r="K8" s="231">
        <f>SUM(K9:K45)</f>
        <v>0</v>
      </c>
      <c r="L8" s="231"/>
      <c r="M8" s="231">
        <f>SUM(M9:M45)</f>
        <v>0</v>
      </c>
      <c r="N8" s="231"/>
      <c r="O8" s="231">
        <f>SUM(O9:O45)</f>
        <v>32.589999999999996</v>
      </c>
      <c r="P8" s="231"/>
      <c r="Q8" s="231">
        <f>SUM(Q9:Q45)</f>
        <v>25.31</v>
      </c>
      <c r="R8" s="231"/>
      <c r="S8" s="231"/>
      <c r="T8" s="245"/>
      <c r="U8" s="231">
        <f>SUM(U9:U45)</f>
        <v>1490.6299999999999</v>
      </c>
      <c r="AE8" t="s">
        <v>137</v>
      </c>
    </row>
    <row r="9" spans="1:60" ht="22.5" outlineLevel="1" x14ac:dyDescent="0.2">
      <c r="A9" s="218">
        <v>1</v>
      </c>
      <c r="B9" s="223" t="s">
        <v>138</v>
      </c>
      <c r="C9" s="268" t="s">
        <v>139</v>
      </c>
      <c r="D9" s="225" t="s">
        <v>140</v>
      </c>
      <c r="E9" s="228">
        <v>55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0.20318</v>
      </c>
      <c r="O9" s="233">
        <f>ROUND(E9*N9,2)</f>
        <v>11.17</v>
      </c>
      <c r="P9" s="233">
        <v>0</v>
      </c>
      <c r="Q9" s="233">
        <f>ROUND(E9*P9,2)</f>
        <v>0</v>
      </c>
      <c r="R9" s="233"/>
      <c r="S9" s="233"/>
      <c r="T9" s="234">
        <v>0.78</v>
      </c>
      <c r="U9" s="233">
        <f>ROUND(E9*T9,2)</f>
        <v>42.9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141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/>
      <c r="B10" s="223"/>
      <c r="C10" s="269" t="s">
        <v>142</v>
      </c>
      <c r="D10" s="226"/>
      <c r="E10" s="229">
        <v>55</v>
      </c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4"/>
      <c r="U10" s="233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143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ht="22.5" outlineLevel="1" x14ac:dyDescent="0.2">
      <c r="A11" s="218">
        <v>2</v>
      </c>
      <c r="B11" s="223" t="s">
        <v>144</v>
      </c>
      <c r="C11" s="268" t="s">
        <v>145</v>
      </c>
      <c r="D11" s="225" t="s">
        <v>146</v>
      </c>
      <c r="E11" s="228">
        <v>3.2614000000000001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33">
        <v>1.0970899999999999</v>
      </c>
      <c r="O11" s="233">
        <f>ROUND(E11*N11,2)</f>
        <v>3.58</v>
      </c>
      <c r="P11" s="233">
        <v>3.6309</v>
      </c>
      <c r="Q11" s="233">
        <f>ROUND(E11*P11,2)</f>
        <v>11.84</v>
      </c>
      <c r="R11" s="233"/>
      <c r="S11" s="233"/>
      <c r="T11" s="234">
        <v>74.14</v>
      </c>
      <c r="U11" s="233">
        <f>ROUND(E11*T11,2)</f>
        <v>241.8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147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18"/>
      <c r="B12" s="223"/>
      <c r="C12" s="269" t="s">
        <v>148</v>
      </c>
      <c r="D12" s="226"/>
      <c r="E12" s="229">
        <v>3.2614000000000001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4"/>
      <c r="U12" s="233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143</v>
      </c>
      <c r="AF12" s="217">
        <v>0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/>
      <c r="B13" s="223"/>
      <c r="C13" s="269" t="s">
        <v>149</v>
      </c>
      <c r="D13" s="226"/>
      <c r="E13" s="229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4"/>
      <c r="U13" s="233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143</v>
      </c>
      <c r="AF13" s="217">
        <v>0</v>
      </c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22.5" outlineLevel="1" x14ac:dyDescent="0.2">
      <c r="A14" s="218">
        <v>3</v>
      </c>
      <c r="B14" s="223" t="s">
        <v>144</v>
      </c>
      <c r="C14" s="268" t="s">
        <v>150</v>
      </c>
      <c r="D14" s="225" t="s">
        <v>146</v>
      </c>
      <c r="E14" s="228">
        <v>0.48880000000000001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33">
        <v>1.0970899999999999</v>
      </c>
      <c r="O14" s="233">
        <f>ROUND(E14*N14,2)</f>
        <v>0.54</v>
      </c>
      <c r="P14" s="233">
        <v>3.6309</v>
      </c>
      <c r="Q14" s="233">
        <f>ROUND(E14*P14,2)</f>
        <v>1.77</v>
      </c>
      <c r="R14" s="233"/>
      <c r="S14" s="233"/>
      <c r="T14" s="234">
        <v>74.14</v>
      </c>
      <c r="U14" s="233">
        <f>ROUND(E14*T14,2)</f>
        <v>36.24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147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/>
      <c r="B15" s="223"/>
      <c r="C15" s="269" t="s">
        <v>151</v>
      </c>
      <c r="D15" s="226"/>
      <c r="E15" s="229">
        <v>0.48880000000000001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4"/>
      <c r="U15" s="233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143</v>
      </c>
      <c r="AF15" s="217">
        <v>0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/>
      <c r="B16" s="223"/>
      <c r="C16" s="269" t="s">
        <v>149</v>
      </c>
      <c r="D16" s="226"/>
      <c r="E16" s="229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4"/>
      <c r="U16" s="233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143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ht="22.5" outlineLevel="1" x14ac:dyDescent="0.2">
      <c r="A17" s="218">
        <v>4</v>
      </c>
      <c r="B17" s="223" t="s">
        <v>144</v>
      </c>
      <c r="C17" s="268" t="s">
        <v>152</v>
      </c>
      <c r="D17" s="225" t="s">
        <v>146</v>
      </c>
      <c r="E17" s="228">
        <v>7.2499999999999995E-2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33">
        <v>1.0970899999999999</v>
      </c>
      <c r="O17" s="233">
        <f>ROUND(E17*N17,2)</f>
        <v>0.08</v>
      </c>
      <c r="P17" s="233">
        <v>3.6309</v>
      </c>
      <c r="Q17" s="233">
        <f>ROUND(E17*P17,2)</f>
        <v>0.26</v>
      </c>
      <c r="R17" s="233"/>
      <c r="S17" s="233"/>
      <c r="T17" s="234">
        <v>74.14</v>
      </c>
      <c r="U17" s="233">
        <f>ROUND(E17*T17,2)</f>
        <v>5.38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147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/>
      <c r="B18" s="223"/>
      <c r="C18" s="269" t="s">
        <v>153</v>
      </c>
      <c r="D18" s="226"/>
      <c r="E18" s="229">
        <v>7.2499999999999995E-2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4"/>
      <c r="U18" s="233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143</v>
      </c>
      <c r="AF18" s="217">
        <v>0</v>
      </c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/>
      <c r="B19" s="223"/>
      <c r="C19" s="269" t="s">
        <v>149</v>
      </c>
      <c r="D19" s="226"/>
      <c r="E19" s="229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4"/>
      <c r="U19" s="233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143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/>
      <c r="B20" s="223"/>
      <c r="C20" s="269" t="s">
        <v>149</v>
      </c>
      <c r="D20" s="226"/>
      <c r="E20" s="229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4"/>
      <c r="U20" s="233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143</v>
      </c>
      <c r="AF20" s="217">
        <v>0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/>
      <c r="B21" s="223"/>
      <c r="C21" s="269" t="s">
        <v>149</v>
      </c>
      <c r="D21" s="226"/>
      <c r="E21" s="229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4"/>
      <c r="U21" s="233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143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1" x14ac:dyDescent="0.2">
      <c r="A22" s="218">
        <v>5</v>
      </c>
      <c r="B22" s="223" t="s">
        <v>144</v>
      </c>
      <c r="C22" s="268" t="s">
        <v>154</v>
      </c>
      <c r="D22" s="225" t="s">
        <v>146</v>
      </c>
      <c r="E22" s="228">
        <v>3.1499000000000001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1.0970899999999999</v>
      </c>
      <c r="O22" s="233">
        <f>ROUND(E22*N22,2)</f>
        <v>3.46</v>
      </c>
      <c r="P22" s="233">
        <v>3.6309</v>
      </c>
      <c r="Q22" s="233">
        <f>ROUND(E22*P22,2)</f>
        <v>11.44</v>
      </c>
      <c r="R22" s="233"/>
      <c r="S22" s="233"/>
      <c r="T22" s="234">
        <v>74.14</v>
      </c>
      <c r="U22" s="233">
        <f>ROUND(E22*T22,2)</f>
        <v>233.53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147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/>
      <c r="B23" s="223"/>
      <c r="C23" s="269" t="s">
        <v>155</v>
      </c>
      <c r="D23" s="226"/>
      <c r="E23" s="229">
        <v>3.1499000000000001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4"/>
      <c r="U23" s="233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143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18"/>
      <c r="B24" s="223"/>
      <c r="C24" s="269" t="s">
        <v>149</v>
      </c>
      <c r="D24" s="226"/>
      <c r="E24" s="229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4"/>
      <c r="U24" s="233"/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143</v>
      </c>
      <c r="AF24" s="217">
        <v>0</v>
      </c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ht="22.5" outlineLevel="1" x14ac:dyDescent="0.2">
      <c r="A25" s="218">
        <v>6</v>
      </c>
      <c r="B25" s="223" t="s">
        <v>156</v>
      </c>
      <c r="C25" s="268" t="s">
        <v>157</v>
      </c>
      <c r="D25" s="225" t="s">
        <v>158</v>
      </c>
      <c r="E25" s="228">
        <v>116.4375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33">
        <v>1.976E-2</v>
      </c>
      <c r="O25" s="233">
        <f>ROUND(E25*N25,2)</f>
        <v>2.2999999999999998</v>
      </c>
      <c r="P25" s="233">
        <v>0</v>
      </c>
      <c r="Q25" s="233">
        <f>ROUND(E25*P25,2)</f>
        <v>0</v>
      </c>
      <c r="R25" s="233"/>
      <c r="S25" s="233"/>
      <c r="T25" s="234">
        <v>1.07</v>
      </c>
      <c r="U25" s="233">
        <f>ROUND(E25*T25,2)</f>
        <v>124.59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147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/>
      <c r="B26" s="223"/>
      <c r="C26" s="269" t="s">
        <v>159</v>
      </c>
      <c r="D26" s="226"/>
      <c r="E26" s="229">
        <v>116.4375</v>
      </c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4"/>
      <c r="U26" s="233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143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/>
      <c r="B27" s="223"/>
      <c r="C27" s="269" t="s">
        <v>149</v>
      </c>
      <c r="D27" s="226"/>
      <c r="E27" s="229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4"/>
      <c r="U27" s="233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143</v>
      </c>
      <c r="AF27" s="217">
        <v>0</v>
      </c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/>
      <c r="B28" s="223"/>
      <c r="C28" s="269" t="s">
        <v>149</v>
      </c>
      <c r="D28" s="226"/>
      <c r="E28" s="229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4"/>
      <c r="U28" s="233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143</v>
      </c>
      <c r="AF28" s="217">
        <v>0</v>
      </c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/>
      <c r="B29" s="223"/>
      <c r="C29" s="269" t="s">
        <v>149</v>
      </c>
      <c r="D29" s="226"/>
      <c r="E29" s="229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4"/>
      <c r="U29" s="233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143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ht="22.5" outlineLevel="1" x14ac:dyDescent="0.2">
      <c r="A30" s="218">
        <v>7</v>
      </c>
      <c r="B30" s="223" t="s">
        <v>160</v>
      </c>
      <c r="C30" s="268" t="s">
        <v>161</v>
      </c>
      <c r="D30" s="225" t="s">
        <v>158</v>
      </c>
      <c r="E30" s="228">
        <v>18.112500000000001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33">
        <v>3.857E-2</v>
      </c>
      <c r="O30" s="233">
        <f>ROUND(E30*N30,2)</f>
        <v>0.7</v>
      </c>
      <c r="P30" s="233">
        <v>0</v>
      </c>
      <c r="Q30" s="233">
        <f>ROUND(E30*P30,2)</f>
        <v>0</v>
      </c>
      <c r="R30" s="233"/>
      <c r="S30" s="233"/>
      <c r="T30" s="234">
        <v>1.81</v>
      </c>
      <c r="U30" s="233">
        <f>ROUND(E30*T30,2)</f>
        <v>32.78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147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/>
      <c r="B31" s="223"/>
      <c r="C31" s="269" t="s">
        <v>162</v>
      </c>
      <c r="D31" s="226"/>
      <c r="E31" s="229">
        <v>18.112500000000001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4"/>
      <c r="U31" s="233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143</v>
      </c>
      <c r="AF31" s="217">
        <v>0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 x14ac:dyDescent="0.2">
      <c r="A32" s="218">
        <v>8</v>
      </c>
      <c r="B32" s="223" t="s">
        <v>160</v>
      </c>
      <c r="C32" s="268" t="s">
        <v>163</v>
      </c>
      <c r="D32" s="225" t="s">
        <v>158</v>
      </c>
      <c r="E32" s="228">
        <v>45.424999999999997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33">
        <v>3.857E-2</v>
      </c>
      <c r="O32" s="233">
        <f>ROUND(E32*N32,2)</f>
        <v>1.75</v>
      </c>
      <c r="P32" s="233">
        <v>0</v>
      </c>
      <c r="Q32" s="233">
        <f>ROUND(E32*P32,2)</f>
        <v>0</v>
      </c>
      <c r="R32" s="233"/>
      <c r="S32" s="233"/>
      <c r="T32" s="234">
        <v>1.81</v>
      </c>
      <c r="U32" s="233">
        <f>ROUND(E32*T32,2)</f>
        <v>82.22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147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/>
      <c r="B33" s="223"/>
      <c r="C33" s="269" t="s">
        <v>164</v>
      </c>
      <c r="D33" s="226"/>
      <c r="E33" s="229">
        <v>25.3</v>
      </c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4"/>
      <c r="U33" s="233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143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/>
      <c r="B34" s="223"/>
      <c r="C34" s="269" t="s">
        <v>165</v>
      </c>
      <c r="D34" s="226"/>
      <c r="E34" s="229">
        <v>20.125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4"/>
      <c r="U34" s="233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143</v>
      </c>
      <c r="AF34" s="217">
        <v>0</v>
      </c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ht="22.5" outlineLevel="1" x14ac:dyDescent="0.2">
      <c r="A35" s="218">
        <v>9</v>
      </c>
      <c r="B35" s="223" t="s">
        <v>166</v>
      </c>
      <c r="C35" s="268" t="s">
        <v>167</v>
      </c>
      <c r="D35" s="225" t="s">
        <v>158</v>
      </c>
      <c r="E35" s="228">
        <v>198.375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33">
        <v>2.664E-2</v>
      </c>
      <c r="O35" s="233">
        <f>ROUND(E35*N35,2)</f>
        <v>5.28</v>
      </c>
      <c r="P35" s="233">
        <v>0</v>
      </c>
      <c r="Q35" s="233">
        <f>ROUND(E35*P35,2)</f>
        <v>0</v>
      </c>
      <c r="R35" s="233"/>
      <c r="S35" s="233"/>
      <c r="T35" s="234">
        <v>2.0699999999999998</v>
      </c>
      <c r="U35" s="233">
        <f>ROUND(E35*T35,2)</f>
        <v>410.64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147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18"/>
      <c r="B36" s="223"/>
      <c r="C36" s="269" t="s">
        <v>168</v>
      </c>
      <c r="D36" s="226"/>
      <c r="E36" s="229">
        <v>198.375</v>
      </c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4"/>
      <c r="U36" s="233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143</v>
      </c>
      <c r="AF36" s="217">
        <v>0</v>
      </c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ht="22.5" outlineLevel="1" x14ac:dyDescent="0.2">
      <c r="A37" s="218">
        <v>10</v>
      </c>
      <c r="B37" s="223" t="s">
        <v>169</v>
      </c>
      <c r="C37" s="268" t="s">
        <v>170</v>
      </c>
      <c r="D37" s="225" t="s">
        <v>158</v>
      </c>
      <c r="E37" s="228">
        <v>96.6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33">
        <v>2.7220000000000001E-2</v>
      </c>
      <c r="O37" s="233">
        <f>ROUND(E37*N37,2)</f>
        <v>2.63</v>
      </c>
      <c r="P37" s="233">
        <v>0</v>
      </c>
      <c r="Q37" s="233">
        <f>ROUND(E37*P37,2)</f>
        <v>0</v>
      </c>
      <c r="R37" s="233"/>
      <c r="S37" s="233"/>
      <c r="T37" s="234">
        <v>2.21</v>
      </c>
      <c r="U37" s="233">
        <f>ROUND(E37*T37,2)</f>
        <v>213.49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147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/>
      <c r="B38" s="223"/>
      <c r="C38" s="269" t="s">
        <v>171</v>
      </c>
      <c r="D38" s="226"/>
      <c r="E38" s="229">
        <v>96.6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4"/>
      <c r="U38" s="233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143</v>
      </c>
      <c r="AF38" s="217">
        <v>0</v>
      </c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ht="22.5" outlineLevel="1" x14ac:dyDescent="0.2">
      <c r="A39" s="218">
        <v>11</v>
      </c>
      <c r="B39" s="223" t="s">
        <v>172</v>
      </c>
      <c r="C39" s="268" t="s">
        <v>173</v>
      </c>
      <c r="D39" s="225" t="s">
        <v>158</v>
      </c>
      <c r="E39" s="228">
        <v>31.74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33">
        <v>2.9960000000000001E-2</v>
      </c>
      <c r="O39" s="233">
        <f>ROUND(E39*N39,2)</f>
        <v>0.95</v>
      </c>
      <c r="P39" s="233">
        <v>0</v>
      </c>
      <c r="Q39" s="233">
        <f>ROUND(E39*P39,2)</f>
        <v>0</v>
      </c>
      <c r="R39" s="233"/>
      <c r="S39" s="233"/>
      <c r="T39" s="234">
        <v>2.04</v>
      </c>
      <c r="U39" s="233">
        <f>ROUND(E39*T39,2)</f>
        <v>64.75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147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/>
      <c r="B40" s="223"/>
      <c r="C40" s="269" t="s">
        <v>174</v>
      </c>
      <c r="D40" s="226"/>
      <c r="E40" s="229">
        <v>31.74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4"/>
      <c r="U40" s="233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143</v>
      </c>
      <c r="AF40" s="217">
        <v>0</v>
      </c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ht="33.75" outlineLevel="1" x14ac:dyDescent="0.2">
      <c r="A41" s="218">
        <v>12</v>
      </c>
      <c r="B41" s="223" t="s">
        <v>175</v>
      </c>
      <c r="C41" s="268" t="s">
        <v>176</v>
      </c>
      <c r="D41" s="225" t="s">
        <v>140</v>
      </c>
      <c r="E41" s="228">
        <v>26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33">
        <v>0</v>
      </c>
      <c r="O41" s="233">
        <f>ROUND(E41*N41,2)</f>
        <v>0</v>
      </c>
      <c r="P41" s="233">
        <v>0</v>
      </c>
      <c r="Q41" s="233">
        <f>ROUND(E41*P41,2)</f>
        <v>0</v>
      </c>
      <c r="R41" s="233"/>
      <c r="S41" s="233"/>
      <c r="T41" s="234">
        <v>0</v>
      </c>
      <c r="U41" s="233">
        <f>ROUND(E41*T41,2)</f>
        <v>0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177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18"/>
      <c r="B42" s="223"/>
      <c r="C42" s="269" t="s">
        <v>178</v>
      </c>
      <c r="D42" s="226"/>
      <c r="E42" s="229">
        <v>26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4"/>
      <c r="U42" s="233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143</v>
      </c>
      <c r="AF42" s="217">
        <v>0</v>
      </c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ht="33.75" outlineLevel="1" x14ac:dyDescent="0.2">
      <c r="A43" s="218">
        <v>13</v>
      </c>
      <c r="B43" s="223" t="s">
        <v>179</v>
      </c>
      <c r="C43" s="268" t="s">
        <v>180</v>
      </c>
      <c r="D43" s="225" t="s">
        <v>140</v>
      </c>
      <c r="E43" s="228">
        <v>112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33">
        <v>0</v>
      </c>
      <c r="O43" s="233">
        <f>ROUND(E43*N43,2)</f>
        <v>0</v>
      </c>
      <c r="P43" s="233">
        <v>0</v>
      </c>
      <c r="Q43" s="233">
        <f>ROUND(E43*P43,2)</f>
        <v>0</v>
      </c>
      <c r="R43" s="233"/>
      <c r="S43" s="233"/>
      <c r="T43" s="234">
        <v>0</v>
      </c>
      <c r="U43" s="233">
        <f>ROUND(E43*T43,2)</f>
        <v>0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177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ht="22.5" outlineLevel="1" x14ac:dyDescent="0.2">
      <c r="A44" s="218">
        <v>14</v>
      </c>
      <c r="B44" s="223" t="s">
        <v>181</v>
      </c>
      <c r="C44" s="268" t="s">
        <v>182</v>
      </c>
      <c r="D44" s="225" t="s">
        <v>146</v>
      </c>
      <c r="E44" s="228">
        <v>0.13919999999999999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33">
        <v>1.0970899999999999</v>
      </c>
      <c r="O44" s="233">
        <f>ROUND(E44*N44,2)</f>
        <v>0.15</v>
      </c>
      <c r="P44" s="233">
        <v>0</v>
      </c>
      <c r="Q44" s="233">
        <f>ROUND(E44*P44,2)</f>
        <v>0</v>
      </c>
      <c r="R44" s="233"/>
      <c r="S44" s="233"/>
      <c r="T44" s="234">
        <v>16.582999999999998</v>
      </c>
      <c r="U44" s="233">
        <f>ROUND(E44*T44,2)</f>
        <v>2.31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141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/>
      <c r="B45" s="223"/>
      <c r="C45" s="269" t="s">
        <v>183</v>
      </c>
      <c r="D45" s="226"/>
      <c r="E45" s="229">
        <v>0.13919999999999999</v>
      </c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4"/>
      <c r="U45" s="233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143</v>
      </c>
      <c r="AF45" s="217">
        <v>0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x14ac:dyDescent="0.2">
      <c r="A46" s="219" t="s">
        <v>136</v>
      </c>
      <c r="B46" s="224" t="s">
        <v>69</v>
      </c>
      <c r="C46" s="270" t="s">
        <v>70</v>
      </c>
      <c r="D46" s="227"/>
      <c r="E46" s="230"/>
      <c r="F46" s="235"/>
      <c r="G46" s="235">
        <f>SUMIF(AE47:AE60,"&lt;&gt;NOR",G47:G60)</f>
        <v>0</v>
      </c>
      <c r="H46" s="235"/>
      <c r="I46" s="235">
        <f>SUM(I47:I60)</f>
        <v>0</v>
      </c>
      <c r="J46" s="235"/>
      <c r="K46" s="235">
        <f>SUM(K47:K60)</f>
        <v>0</v>
      </c>
      <c r="L46" s="235"/>
      <c r="M46" s="235">
        <f>SUM(M47:M60)</f>
        <v>0</v>
      </c>
      <c r="N46" s="235"/>
      <c r="O46" s="235">
        <f>SUM(O47:O60)</f>
        <v>11.72</v>
      </c>
      <c r="P46" s="235"/>
      <c r="Q46" s="235">
        <f>SUM(Q47:Q60)</f>
        <v>0</v>
      </c>
      <c r="R46" s="235"/>
      <c r="S46" s="235"/>
      <c r="T46" s="236"/>
      <c r="U46" s="235">
        <f>SUM(U47:U60)</f>
        <v>55.22</v>
      </c>
      <c r="AE46" t="s">
        <v>137</v>
      </c>
    </row>
    <row r="47" spans="1:60" outlineLevel="1" x14ac:dyDescent="0.2">
      <c r="A47" s="218">
        <v>15</v>
      </c>
      <c r="B47" s="223" t="s">
        <v>184</v>
      </c>
      <c r="C47" s="268" t="s">
        <v>185</v>
      </c>
      <c r="D47" s="225" t="s">
        <v>186</v>
      </c>
      <c r="E47" s="228">
        <v>4.1112000000000002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33">
        <v>2.5251700000000001</v>
      </c>
      <c r="O47" s="233">
        <f>ROUND(E47*N47,2)</f>
        <v>10.38</v>
      </c>
      <c r="P47" s="233">
        <v>0</v>
      </c>
      <c r="Q47" s="233">
        <f>ROUND(E47*P47,2)</f>
        <v>0</v>
      </c>
      <c r="R47" s="233"/>
      <c r="S47" s="233"/>
      <c r="T47" s="234">
        <v>1.45</v>
      </c>
      <c r="U47" s="233">
        <f>ROUND(E47*T47,2)</f>
        <v>5.96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141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/>
      <c r="B48" s="223"/>
      <c r="C48" s="269" t="s">
        <v>187</v>
      </c>
      <c r="D48" s="226"/>
      <c r="E48" s="229">
        <v>4.1112000000000002</v>
      </c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4"/>
      <c r="U48" s="233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143</v>
      </c>
      <c r="AF48" s="217">
        <v>0</v>
      </c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ht="22.5" outlineLevel="1" x14ac:dyDescent="0.2">
      <c r="A49" s="218">
        <v>16</v>
      </c>
      <c r="B49" s="223" t="s">
        <v>188</v>
      </c>
      <c r="C49" s="268" t="s">
        <v>189</v>
      </c>
      <c r="D49" s="225" t="s">
        <v>146</v>
      </c>
      <c r="E49" s="228">
        <v>0.56720000000000004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33">
        <v>1.0211600000000001</v>
      </c>
      <c r="O49" s="233">
        <f>ROUND(E49*N49,2)</f>
        <v>0.57999999999999996</v>
      </c>
      <c r="P49" s="233">
        <v>0</v>
      </c>
      <c r="Q49" s="233">
        <f>ROUND(E49*P49,2)</f>
        <v>0</v>
      </c>
      <c r="R49" s="233"/>
      <c r="S49" s="233"/>
      <c r="T49" s="234">
        <v>23.53</v>
      </c>
      <c r="U49" s="233">
        <f>ROUND(E49*T49,2)</f>
        <v>13.35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141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18"/>
      <c r="B50" s="223"/>
      <c r="C50" s="269" t="s">
        <v>190</v>
      </c>
      <c r="D50" s="226"/>
      <c r="E50" s="229">
        <v>0.56720000000000004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4"/>
      <c r="U50" s="233"/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143</v>
      </c>
      <c r="AF50" s="217">
        <v>0</v>
      </c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18">
        <v>17</v>
      </c>
      <c r="B51" s="223" t="s">
        <v>191</v>
      </c>
      <c r="C51" s="268" t="s">
        <v>192</v>
      </c>
      <c r="D51" s="225" t="s">
        <v>158</v>
      </c>
      <c r="E51" s="228">
        <v>20.864999999999998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33">
        <v>7.9500000000000005E-3</v>
      </c>
      <c r="O51" s="233">
        <f>ROUND(E51*N51,2)</f>
        <v>0.17</v>
      </c>
      <c r="P51" s="233">
        <v>0</v>
      </c>
      <c r="Q51" s="233">
        <f>ROUND(E51*P51,2)</f>
        <v>0</v>
      </c>
      <c r="R51" s="233"/>
      <c r="S51" s="233"/>
      <c r="T51" s="234">
        <v>0.79</v>
      </c>
      <c r="U51" s="233">
        <f>ROUND(E51*T51,2)</f>
        <v>16.48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141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18"/>
      <c r="B52" s="223"/>
      <c r="C52" s="269" t="s">
        <v>193</v>
      </c>
      <c r="D52" s="226"/>
      <c r="E52" s="229">
        <v>20.864999999999998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4"/>
      <c r="U52" s="233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143</v>
      </c>
      <c r="AF52" s="217">
        <v>0</v>
      </c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18">
        <v>18</v>
      </c>
      <c r="B53" s="223" t="s">
        <v>191</v>
      </c>
      <c r="C53" s="268" t="s">
        <v>194</v>
      </c>
      <c r="D53" s="225" t="s">
        <v>158</v>
      </c>
      <c r="E53" s="228">
        <v>1.04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33">
        <v>7.9500000000000005E-3</v>
      </c>
      <c r="O53" s="233">
        <f>ROUND(E53*N53,2)</f>
        <v>0.01</v>
      </c>
      <c r="P53" s="233">
        <v>0</v>
      </c>
      <c r="Q53" s="233">
        <f>ROUND(E53*P53,2)</f>
        <v>0</v>
      </c>
      <c r="R53" s="233"/>
      <c r="S53" s="233"/>
      <c r="T53" s="234">
        <v>0.79</v>
      </c>
      <c r="U53" s="233">
        <f>ROUND(E53*T53,2)</f>
        <v>0.82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141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/>
      <c r="B54" s="223"/>
      <c r="C54" s="269" t="s">
        <v>195</v>
      </c>
      <c r="D54" s="226"/>
      <c r="E54" s="229">
        <v>1.04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4"/>
      <c r="U54" s="233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143</v>
      </c>
      <c r="AF54" s="217">
        <v>0</v>
      </c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18">
        <v>19</v>
      </c>
      <c r="B55" s="223" t="s">
        <v>196</v>
      </c>
      <c r="C55" s="268" t="s">
        <v>197</v>
      </c>
      <c r="D55" s="225" t="s">
        <v>158</v>
      </c>
      <c r="E55" s="228">
        <v>20.864999999999998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33">
        <v>0</v>
      </c>
      <c r="O55" s="233">
        <f>ROUND(E55*N55,2)</f>
        <v>0</v>
      </c>
      <c r="P55" s="233">
        <v>0</v>
      </c>
      <c r="Q55" s="233">
        <f>ROUND(E55*P55,2)</f>
        <v>0</v>
      </c>
      <c r="R55" s="233"/>
      <c r="S55" s="233"/>
      <c r="T55" s="234">
        <v>0.24</v>
      </c>
      <c r="U55" s="233">
        <f>ROUND(E55*T55,2)</f>
        <v>5.01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141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18"/>
      <c r="B56" s="223"/>
      <c r="C56" s="269" t="s">
        <v>198</v>
      </c>
      <c r="D56" s="226"/>
      <c r="E56" s="229">
        <v>20.864999999999998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4"/>
      <c r="U56" s="233"/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143</v>
      </c>
      <c r="AF56" s="217">
        <v>0</v>
      </c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18">
        <v>20</v>
      </c>
      <c r="B57" s="223" t="s">
        <v>196</v>
      </c>
      <c r="C57" s="268" t="s">
        <v>199</v>
      </c>
      <c r="D57" s="225" t="s">
        <v>158</v>
      </c>
      <c r="E57" s="228">
        <v>1.04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33">
        <v>0</v>
      </c>
      <c r="O57" s="233">
        <f>ROUND(E57*N57,2)</f>
        <v>0</v>
      </c>
      <c r="P57" s="233">
        <v>0</v>
      </c>
      <c r="Q57" s="233">
        <f>ROUND(E57*P57,2)</f>
        <v>0</v>
      </c>
      <c r="R57" s="233"/>
      <c r="S57" s="233"/>
      <c r="T57" s="234">
        <v>0.24</v>
      </c>
      <c r="U57" s="233">
        <f>ROUND(E57*T57,2)</f>
        <v>0.25</v>
      </c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141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/>
      <c r="B58" s="223"/>
      <c r="C58" s="269" t="s">
        <v>195</v>
      </c>
      <c r="D58" s="226"/>
      <c r="E58" s="229">
        <v>1.04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4"/>
      <c r="U58" s="233"/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143</v>
      </c>
      <c r="AF58" s="217">
        <v>0</v>
      </c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ht="22.5" outlineLevel="1" x14ac:dyDescent="0.2">
      <c r="A59" s="218">
        <v>21</v>
      </c>
      <c r="B59" s="223" t="s">
        <v>200</v>
      </c>
      <c r="C59" s="268" t="s">
        <v>201</v>
      </c>
      <c r="D59" s="225" t="s">
        <v>146</v>
      </c>
      <c r="E59" s="228">
        <v>0.56720000000000004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33">
        <v>1.0211600000000001</v>
      </c>
      <c r="O59" s="233">
        <f>ROUND(E59*N59,2)</f>
        <v>0.57999999999999996</v>
      </c>
      <c r="P59" s="233">
        <v>0</v>
      </c>
      <c r="Q59" s="233">
        <f>ROUND(E59*P59,2)</f>
        <v>0</v>
      </c>
      <c r="R59" s="233"/>
      <c r="S59" s="233"/>
      <c r="T59" s="234">
        <v>23.53</v>
      </c>
      <c r="U59" s="233">
        <f>ROUND(E59*T59,2)</f>
        <v>13.35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141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18"/>
      <c r="B60" s="223"/>
      <c r="C60" s="269" t="s">
        <v>190</v>
      </c>
      <c r="D60" s="226"/>
      <c r="E60" s="229">
        <v>0.56720000000000004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4"/>
      <c r="U60" s="233"/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143</v>
      </c>
      <c r="AF60" s="217">
        <v>0</v>
      </c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x14ac:dyDescent="0.2">
      <c r="A61" s="219" t="s">
        <v>136</v>
      </c>
      <c r="B61" s="224" t="s">
        <v>71</v>
      </c>
      <c r="C61" s="270" t="s">
        <v>72</v>
      </c>
      <c r="D61" s="227"/>
      <c r="E61" s="230"/>
      <c r="F61" s="235"/>
      <c r="G61" s="235">
        <f>SUMIF(AE62:AE69,"&lt;&gt;NOR",G62:G69)</f>
        <v>0</v>
      </c>
      <c r="H61" s="235"/>
      <c r="I61" s="235">
        <f>SUM(I62:I69)</f>
        <v>0</v>
      </c>
      <c r="J61" s="235"/>
      <c r="K61" s="235">
        <f>SUM(K62:K69)</f>
        <v>0</v>
      </c>
      <c r="L61" s="235"/>
      <c r="M61" s="235">
        <f>SUM(M62:M69)</f>
        <v>0</v>
      </c>
      <c r="N61" s="235"/>
      <c r="O61" s="235">
        <f>SUM(O62:O69)</f>
        <v>18.490000000000002</v>
      </c>
      <c r="P61" s="235"/>
      <c r="Q61" s="235">
        <f>SUM(Q62:Q69)</f>
        <v>0</v>
      </c>
      <c r="R61" s="235"/>
      <c r="S61" s="235"/>
      <c r="T61" s="236"/>
      <c r="U61" s="235">
        <f>SUM(U62:U69)</f>
        <v>180.49</v>
      </c>
      <c r="AE61" t="s">
        <v>137</v>
      </c>
    </row>
    <row r="62" spans="1:60" ht="22.5" outlineLevel="1" x14ac:dyDescent="0.2">
      <c r="A62" s="218">
        <v>22</v>
      </c>
      <c r="B62" s="223" t="s">
        <v>202</v>
      </c>
      <c r="C62" s="268" t="s">
        <v>203</v>
      </c>
      <c r="D62" s="225" t="s">
        <v>204</v>
      </c>
      <c r="E62" s="228">
        <v>55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33">
        <v>9.5000000000000001E-2</v>
      </c>
      <c r="O62" s="233">
        <f>ROUND(E62*N62,2)</f>
        <v>5.23</v>
      </c>
      <c r="P62" s="233">
        <v>0</v>
      </c>
      <c r="Q62" s="233">
        <f>ROUND(E62*P62,2)</f>
        <v>0</v>
      </c>
      <c r="R62" s="233"/>
      <c r="S62" s="233"/>
      <c r="T62" s="234">
        <v>0.47</v>
      </c>
      <c r="U62" s="233">
        <f>ROUND(E62*T62,2)</f>
        <v>25.85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141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18"/>
      <c r="B63" s="223"/>
      <c r="C63" s="269" t="s">
        <v>205</v>
      </c>
      <c r="D63" s="226"/>
      <c r="E63" s="229">
        <v>55</v>
      </c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4"/>
      <c r="U63" s="233"/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143</v>
      </c>
      <c r="AF63" s="217">
        <v>0</v>
      </c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">
      <c r="A64" s="218">
        <v>23</v>
      </c>
      <c r="B64" s="223" t="s">
        <v>206</v>
      </c>
      <c r="C64" s="268" t="s">
        <v>207</v>
      </c>
      <c r="D64" s="225" t="s">
        <v>158</v>
      </c>
      <c r="E64" s="228">
        <v>253.5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33">
        <v>1.5699999999999999E-2</v>
      </c>
      <c r="O64" s="233">
        <f>ROUND(E64*N64,2)</f>
        <v>3.98</v>
      </c>
      <c r="P64" s="233">
        <v>0</v>
      </c>
      <c r="Q64" s="233">
        <f>ROUND(E64*P64,2)</f>
        <v>0</v>
      </c>
      <c r="R64" s="233"/>
      <c r="S64" s="233"/>
      <c r="T64" s="234">
        <v>0</v>
      </c>
      <c r="U64" s="233">
        <f>ROUND(E64*T64,2)</f>
        <v>0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177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18"/>
      <c r="B65" s="223"/>
      <c r="C65" s="269" t="s">
        <v>208</v>
      </c>
      <c r="D65" s="226"/>
      <c r="E65" s="229">
        <v>253.5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4"/>
      <c r="U65" s="233"/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143</v>
      </c>
      <c r="AF65" s="217">
        <v>0</v>
      </c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ht="22.5" outlineLevel="1" x14ac:dyDescent="0.2">
      <c r="A66" s="218">
        <v>24</v>
      </c>
      <c r="B66" s="223" t="s">
        <v>209</v>
      </c>
      <c r="C66" s="268" t="s">
        <v>210</v>
      </c>
      <c r="D66" s="225" t="s">
        <v>158</v>
      </c>
      <c r="E66" s="228">
        <v>253.5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33">
        <v>1.29E-2</v>
      </c>
      <c r="O66" s="233">
        <f>ROUND(E66*N66,2)</f>
        <v>3.27</v>
      </c>
      <c r="P66" s="233">
        <v>0</v>
      </c>
      <c r="Q66" s="233">
        <f>ROUND(E66*P66,2)</f>
        <v>0</v>
      </c>
      <c r="R66" s="233"/>
      <c r="S66" s="233"/>
      <c r="T66" s="234">
        <v>0.21</v>
      </c>
      <c r="U66" s="233">
        <f>ROUND(E66*T66,2)</f>
        <v>53.24</v>
      </c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141</v>
      </c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18"/>
      <c r="B67" s="223"/>
      <c r="C67" s="269" t="s">
        <v>208</v>
      </c>
      <c r="D67" s="226"/>
      <c r="E67" s="229">
        <v>253.5</v>
      </c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4"/>
      <c r="U67" s="233"/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143</v>
      </c>
      <c r="AF67" s="217">
        <v>0</v>
      </c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">
      <c r="A68" s="218">
        <v>25</v>
      </c>
      <c r="B68" s="223" t="s">
        <v>211</v>
      </c>
      <c r="C68" s="268" t="s">
        <v>212</v>
      </c>
      <c r="D68" s="225" t="s">
        <v>158</v>
      </c>
      <c r="E68" s="228">
        <v>253.5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33">
        <v>2.3689999999999999E-2</v>
      </c>
      <c r="O68" s="233">
        <f>ROUND(E68*N68,2)</f>
        <v>6.01</v>
      </c>
      <c r="P68" s="233">
        <v>0</v>
      </c>
      <c r="Q68" s="233">
        <f>ROUND(E68*P68,2)</f>
        <v>0</v>
      </c>
      <c r="R68" s="233"/>
      <c r="S68" s="233"/>
      <c r="T68" s="234">
        <v>0.4</v>
      </c>
      <c r="U68" s="233">
        <f>ROUND(E68*T68,2)</f>
        <v>101.4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141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18"/>
      <c r="B69" s="223"/>
      <c r="C69" s="269" t="s">
        <v>213</v>
      </c>
      <c r="D69" s="226"/>
      <c r="E69" s="229">
        <v>253.5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4"/>
      <c r="U69" s="233"/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143</v>
      </c>
      <c r="AF69" s="217">
        <v>0</v>
      </c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x14ac:dyDescent="0.2">
      <c r="A70" s="219" t="s">
        <v>136</v>
      </c>
      <c r="B70" s="224" t="s">
        <v>73</v>
      </c>
      <c r="C70" s="270" t="s">
        <v>74</v>
      </c>
      <c r="D70" s="227"/>
      <c r="E70" s="230"/>
      <c r="F70" s="235"/>
      <c r="G70" s="235">
        <f>SUMIF(AE71:AE71,"&lt;&gt;NOR",G71:G71)</f>
        <v>0</v>
      </c>
      <c r="H70" s="235"/>
      <c r="I70" s="235">
        <f>SUM(I71:I71)</f>
        <v>0</v>
      </c>
      <c r="J70" s="235"/>
      <c r="K70" s="235">
        <f>SUM(K71:K71)</f>
        <v>0</v>
      </c>
      <c r="L70" s="235"/>
      <c r="M70" s="235">
        <f>SUM(M71:M71)</f>
        <v>0</v>
      </c>
      <c r="N70" s="235"/>
      <c r="O70" s="235">
        <f>SUM(O71:O71)</f>
        <v>0.16</v>
      </c>
      <c r="P70" s="235"/>
      <c r="Q70" s="235">
        <f>SUM(Q71:Q71)</f>
        <v>0</v>
      </c>
      <c r="R70" s="235"/>
      <c r="S70" s="235"/>
      <c r="T70" s="236"/>
      <c r="U70" s="235">
        <f>SUM(U71:U71)</f>
        <v>4.6399999999999997</v>
      </c>
      <c r="AE70" t="s">
        <v>137</v>
      </c>
    </row>
    <row r="71" spans="1:60" ht="22.5" outlineLevel="1" x14ac:dyDescent="0.2">
      <c r="A71" s="218">
        <v>26</v>
      </c>
      <c r="B71" s="223" t="s">
        <v>214</v>
      </c>
      <c r="C71" s="268" t="s">
        <v>215</v>
      </c>
      <c r="D71" s="225" t="s">
        <v>140</v>
      </c>
      <c r="E71" s="228">
        <v>1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33">
        <v>0.16353999999999999</v>
      </c>
      <c r="O71" s="233">
        <f>ROUND(E71*N71,2)</f>
        <v>0.16</v>
      </c>
      <c r="P71" s="233">
        <v>0</v>
      </c>
      <c r="Q71" s="233">
        <f>ROUND(E71*P71,2)</f>
        <v>0</v>
      </c>
      <c r="R71" s="233"/>
      <c r="S71" s="233"/>
      <c r="T71" s="234">
        <v>4.6399999999999997</v>
      </c>
      <c r="U71" s="233">
        <f>ROUND(E71*T71,2)</f>
        <v>4.6399999999999997</v>
      </c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147</v>
      </c>
      <c r="AF71" s="217"/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x14ac:dyDescent="0.2">
      <c r="A72" s="219" t="s">
        <v>136</v>
      </c>
      <c r="B72" s="224" t="s">
        <v>75</v>
      </c>
      <c r="C72" s="270" t="s">
        <v>76</v>
      </c>
      <c r="D72" s="227"/>
      <c r="E72" s="230"/>
      <c r="F72" s="235"/>
      <c r="G72" s="235">
        <f>SUMIF(AE73:AE74,"&lt;&gt;NOR",G73:G74)</f>
        <v>0</v>
      </c>
      <c r="H72" s="235"/>
      <c r="I72" s="235">
        <f>SUM(I73:I74)</f>
        <v>0</v>
      </c>
      <c r="J72" s="235"/>
      <c r="K72" s="235">
        <f>SUM(K73:K74)</f>
        <v>0</v>
      </c>
      <c r="L72" s="235"/>
      <c r="M72" s="235">
        <f>SUM(M73:M74)</f>
        <v>0</v>
      </c>
      <c r="N72" s="235"/>
      <c r="O72" s="235">
        <f>SUM(O73:O74)</f>
        <v>1.65</v>
      </c>
      <c r="P72" s="235"/>
      <c r="Q72" s="235">
        <f>SUM(Q73:Q74)</f>
        <v>0</v>
      </c>
      <c r="R72" s="235"/>
      <c r="S72" s="235"/>
      <c r="T72" s="236"/>
      <c r="U72" s="235">
        <f>SUM(U73:U74)</f>
        <v>11.7</v>
      </c>
      <c r="AE72" t="s">
        <v>137</v>
      </c>
    </row>
    <row r="73" spans="1:60" outlineLevel="1" x14ac:dyDescent="0.2">
      <c r="A73" s="218">
        <v>27</v>
      </c>
      <c r="B73" s="223" t="s">
        <v>216</v>
      </c>
      <c r="C73" s="268" t="s">
        <v>217</v>
      </c>
      <c r="D73" s="225" t="s">
        <v>218</v>
      </c>
      <c r="E73" s="228">
        <v>90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21</v>
      </c>
      <c r="M73" s="233">
        <f>G73*(1+L73/100)</f>
        <v>0</v>
      </c>
      <c r="N73" s="233">
        <v>1.8380000000000001E-2</v>
      </c>
      <c r="O73" s="233">
        <f>ROUND(E73*N73,2)</f>
        <v>1.65</v>
      </c>
      <c r="P73" s="233">
        <v>0</v>
      </c>
      <c r="Q73" s="233">
        <f>ROUND(E73*P73,2)</f>
        <v>0</v>
      </c>
      <c r="R73" s="233"/>
      <c r="S73" s="233"/>
      <c r="T73" s="234">
        <v>0.13</v>
      </c>
      <c r="U73" s="233">
        <f>ROUND(E73*T73,2)</f>
        <v>11.7</v>
      </c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141</v>
      </c>
      <c r="AF73" s="217"/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18"/>
      <c r="B74" s="223"/>
      <c r="C74" s="269" t="s">
        <v>219</v>
      </c>
      <c r="D74" s="226"/>
      <c r="E74" s="229">
        <v>90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4"/>
      <c r="U74" s="233"/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143</v>
      </c>
      <c r="AF74" s="217">
        <v>0</v>
      </c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x14ac:dyDescent="0.2">
      <c r="A75" s="219" t="s">
        <v>136</v>
      </c>
      <c r="B75" s="224" t="s">
        <v>77</v>
      </c>
      <c r="C75" s="270" t="s">
        <v>78</v>
      </c>
      <c r="D75" s="227"/>
      <c r="E75" s="230"/>
      <c r="F75" s="235"/>
      <c r="G75" s="235">
        <f>SUMIF(AE76:AE78,"&lt;&gt;NOR",G76:G78)</f>
        <v>0</v>
      </c>
      <c r="H75" s="235"/>
      <c r="I75" s="235">
        <f>SUM(I76:I78)</f>
        <v>0</v>
      </c>
      <c r="J75" s="235"/>
      <c r="K75" s="235">
        <f>SUM(K76:K78)</f>
        <v>0</v>
      </c>
      <c r="L75" s="235"/>
      <c r="M75" s="235">
        <f>SUM(M76:M78)</f>
        <v>0</v>
      </c>
      <c r="N75" s="235"/>
      <c r="O75" s="235">
        <f>SUM(O76:O78)</f>
        <v>0</v>
      </c>
      <c r="P75" s="235"/>
      <c r="Q75" s="235">
        <f>SUM(Q76:Q78)</f>
        <v>1.23</v>
      </c>
      <c r="R75" s="235"/>
      <c r="S75" s="235"/>
      <c r="T75" s="236"/>
      <c r="U75" s="235">
        <f>SUM(U76:U78)</f>
        <v>1.34</v>
      </c>
      <c r="AE75" t="s">
        <v>137</v>
      </c>
    </row>
    <row r="76" spans="1:60" outlineLevel="1" x14ac:dyDescent="0.2">
      <c r="A76" s="218">
        <v>28</v>
      </c>
      <c r="B76" s="223" t="s">
        <v>220</v>
      </c>
      <c r="C76" s="268" t="s">
        <v>221</v>
      </c>
      <c r="D76" s="225" t="s">
        <v>186</v>
      </c>
      <c r="E76" s="228">
        <v>1.0490999999999999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33">
        <v>1.1000000000000001E-3</v>
      </c>
      <c r="O76" s="233">
        <f>ROUND(E76*N76,2)</f>
        <v>0</v>
      </c>
      <c r="P76" s="233">
        <v>1.175</v>
      </c>
      <c r="Q76" s="233">
        <f>ROUND(E76*P76,2)</f>
        <v>1.23</v>
      </c>
      <c r="R76" s="233"/>
      <c r="S76" s="233"/>
      <c r="T76" s="234">
        <v>1.28</v>
      </c>
      <c r="U76" s="233">
        <f>ROUND(E76*T76,2)</f>
        <v>1.34</v>
      </c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141</v>
      </c>
      <c r="AF76" s="217"/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">
      <c r="A77" s="218"/>
      <c r="B77" s="223"/>
      <c r="C77" s="269" t="s">
        <v>222</v>
      </c>
      <c r="D77" s="226"/>
      <c r="E77" s="229">
        <v>0.94299999999999995</v>
      </c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4"/>
      <c r="U77" s="233"/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143</v>
      </c>
      <c r="AF77" s="217">
        <v>0</v>
      </c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18"/>
      <c r="B78" s="223"/>
      <c r="C78" s="269" t="s">
        <v>223</v>
      </c>
      <c r="D78" s="226"/>
      <c r="E78" s="229">
        <v>0.1061</v>
      </c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4"/>
      <c r="U78" s="233"/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143</v>
      </c>
      <c r="AF78" s="217">
        <v>0</v>
      </c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x14ac:dyDescent="0.2">
      <c r="A79" s="219" t="s">
        <v>136</v>
      </c>
      <c r="B79" s="224" t="s">
        <v>79</v>
      </c>
      <c r="C79" s="270" t="s">
        <v>80</v>
      </c>
      <c r="D79" s="227"/>
      <c r="E79" s="230"/>
      <c r="F79" s="235"/>
      <c r="G79" s="235">
        <f>SUMIF(AE80:AE97,"&lt;&gt;NOR",G80:G97)</f>
        <v>0</v>
      </c>
      <c r="H79" s="235"/>
      <c r="I79" s="235">
        <f>SUM(I80:I97)</f>
        <v>0</v>
      </c>
      <c r="J79" s="235"/>
      <c r="K79" s="235">
        <f>SUM(K80:K97)</f>
        <v>0</v>
      </c>
      <c r="L79" s="235"/>
      <c r="M79" s="235">
        <f>SUM(M80:M97)</f>
        <v>0</v>
      </c>
      <c r="N79" s="235"/>
      <c r="O79" s="235">
        <f>SUM(O80:O97)</f>
        <v>7.0000000000000007E-2</v>
      </c>
      <c r="P79" s="235"/>
      <c r="Q79" s="235">
        <f>SUM(Q80:Q97)</f>
        <v>11.41</v>
      </c>
      <c r="R79" s="235"/>
      <c r="S79" s="235"/>
      <c r="T79" s="236"/>
      <c r="U79" s="235">
        <f>SUM(U80:U97)</f>
        <v>114.80000000000001</v>
      </c>
      <c r="AE79" t="s">
        <v>137</v>
      </c>
    </row>
    <row r="80" spans="1:60" outlineLevel="1" x14ac:dyDescent="0.2">
      <c r="A80" s="218">
        <v>29</v>
      </c>
      <c r="B80" s="223" t="s">
        <v>224</v>
      </c>
      <c r="C80" s="268" t="s">
        <v>225</v>
      </c>
      <c r="D80" s="225" t="s">
        <v>140</v>
      </c>
      <c r="E80" s="228">
        <v>55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33">
        <v>1.33E-3</v>
      </c>
      <c r="O80" s="233">
        <f>ROUND(E80*N80,2)</f>
        <v>7.0000000000000007E-2</v>
      </c>
      <c r="P80" s="233">
        <v>0.20699999999999999</v>
      </c>
      <c r="Q80" s="233">
        <f>ROUND(E80*P80,2)</f>
        <v>11.39</v>
      </c>
      <c r="R80" s="233"/>
      <c r="S80" s="233"/>
      <c r="T80" s="234">
        <v>1.54</v>
      </c>
      <c r="U80" s="233">
        <f>ROUND(E80*T80,2)</f>
        <v>84.7</v>
      </c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141</v>
      </c>
      <c r="AF80" s="217"/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18"/>
      <c r="B81" s="223"/>
      <c r="C81" s="269" t="s">
        <v>205</v>
      </c>
      <c r="D81" s="226"/>
      <c r="E81" s="229">
        <v>55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4"/>
      <c r="U81" s="233"/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143</v>
      </c>
      <c r="AF81" s="217">
        <v>0</v>
      </c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">
      <c r="A82" s="218">
        <v>30</v>
      </c>
      <c r="B82" s="223" t="s">
        <v>226</v>
      </c>
      <c r="C82" s="268" t="s">
        <v>227</v>
      </c>
      <c r="D82" s="225" t="s">
        <v>146</v>
      </c>
      <c r="E82" s="228">
        <v>2.5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33">
        <v>0</v>
      </c>
      <c r="O82" s="233">
        <f>ROUND(E82*N82,2)</f>
        <v>0</v>
      </c>
      <c r="P82" s="233">
        <v>0</v>
      </c>
      <c r="Q82" s="233">
        <f>ROUND(E82*P82,2)</f>
        <v>0</v>
      </c>
      <c r="R82" s="233"/>
      <c r="S82" s="233"/>
      <c r="T82" s="234">
        <v>0.16</v>
      </c>
      <c r="U82" s="233">
        <f>ROUND(E82*T82,2)</f>
        <v>0.4</v>
      </c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141</v>
      </c>
      <c r="AF82" s="217"/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18"/>
      <c r="B83" s="223"/>
      <c r="C83" s="269" t="s">
        <v>228</v>
      </c>
      <c r="D83" s="226"/>
      <c r="E83" s="229">
        <v>2.5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4"/>
      <c r="U83" s="233"/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143</v>
      </c>
      <c r="AF83" s="217">
        <v>0</v>
      </c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18">
        <v>31</v>
      </c>
      <c r="B84" s="223" t="s">
        <v>229</v>
      </c>
      <c r="C84" s="268" t="s">
        <v>230</v>
      </c>
      <c r="D84" s="225" t="s">
        <v>146</v>
      </c>
      <c r="E84" s="228">
        <v>2.5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33">
        <v>0</v>
      </c>
      <c r="O84" s="233">
        <f>ROUND(E84*N84,2)</f>
        <v>0</v>
      </c>
      <c r="P84" s="233">
        <v>0</v>
      </c>
      <c r="Q84" s="233">
        <f>ROUND(E84*P84,2)</f>
        <v>0</v>
      </c>
      <c r="R84" s="233"/>
      <c r="S84" s="233"/>
      <c r="T84" s="234">
        <v>2.0099999999999998</v>
      </c>
      <c r="U84" s="233">
        <f>ROUND(E84*T84,2)</f>
        <v>5.03</v>
      </c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141</v>
      </c>
      <c r="AF84" s="217"/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18">
        <v>32</v>
      </c>
      <c r="B85" s="223" t="s">
        <v>231</v>
      </c>
      <c r="C85" s="268" t="s">
        <v>232</v>
      </c>
      <c r="D85" s="225" t="s">
        <v>146</v>
      </c>
      <c r="E85" s="228">
        <v>5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21</v>
      </c>
      <c r="M85" s="233">
        <f>G85*(1+L85/100)</f>
        <v>0</v>
      </c>
      <c r="N85" s="233">
        <v>0</v>
      </c>
      <c r="O85" s="233">
        <f>ROUND(E85*N85,2)</f>
        <v>0</v>
      </c>
      <c r="P85" s="233">
        <v>0</v>
      </c>
      <c r="Q85" s="233">
        <f>ROUND(E85*P85,2)</f>
        <v>0</v>
      </c>
      <c r="R85" s="233"/>
      <c r="S85" s="233"/>
      <c r="T85" s="234">
        <v>0.96</v>
      </c>
      <c r="U85" s="233">
        <f>ROUND(E85*T85,2)</f>
        <v>4.8</v>
      </c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141</v>
      </c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18"/>
      <c r="B86" s="223"/>
      <c r="C86" s="269" t="s">
        <v>233</v>
      </c>
      <c r="D86" s="226"/>
      <c r="E86" s="229">
        <v>5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4"/>
      <c r="U86" s="233"/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143</v>
      </c>
      <c r="AF86" s="217">
        <v>0</v>
      </c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18">
        <v>33</v>
      </c>
      <c r="B87" s="223" t="s">
        <v>234</v>
      </c>
      <c r="C87" s="268" t="s">
        <v>235</v>
      </c>
      <c r="D87" s="225" t="s">
        <v>146</v>
      </c>
      <c r="E87" s="228">
        <v>2.5</v>
      </c>
      <c r="F87" s="232"/>
      <c r="G87" s="233">
        <f>ROUND(E87*F87,2)</f>
        <v>0</v>
      </c>
      <c r="H87" s="232"/>
      <c r="I87" s="233">
        <f>ROUND(E87*H87,2)</f>
        <v>0</v>
      </c>
      <c r="J87" s="232"/>
      <c r="K87" s="233">
        <f>ROUND(E87*J87,2)</f>
        <v>0</v>
      </c>
      <c r="L87" s="233">
        <v>21</v>
      </c>
      <c r="M87" s="233">
        <f>G87*(1+L87/100)</f>
        <v>0</v>
      </c>
      <c r="N87" s="233">
        <v>0</v>
      </c>
      <c r="O87" s="233">
        <f>ROUND(E87*N87,2)</f>
        <v>0</v>
      </c>
      <c r="P87" s="233">
        <v>0</v>
      </c>
      <c r="Q87" s="233">
        <f>ROUND(E87*P87,2)</f>
        <v>0</v>
      </c>
      <c r="R87" s="233"/>
      <c r="S87" s="233"/>
      <c r="T87" s="234">
        <v>0.75</v>
      </c>
      <c r="U87" s="233">
        <f>ROUND(E87*T87,2)</f>
        <v>1.88</v>
      </c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141</v>
      </c>
      <c r="AF87" s="217"/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18">
        <v>34</v>
      </c>
      <c r="B88" s="223" t="s">
        <v>236</v>
      </c>
      <c r="C88" s="268" t="s">
        <v>237</v>
      </c>
      <c r="D88" s="225" t="s">
        <v>146</v>
      </c>
      <c r="E88" s="228">
        <v>2.5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33">
        <v>0</v>
      </c>
      <c r="O88" s="233">
        <f>ROUND(E88*N88,2)</f>
        <v>0</v>
      </c>
      <c r="P88" s="233">
        <v>0</v>
      </c>
      <c r="Q88" s="233">
        <f>ROUND(E88*P88,2)</f>
        <v>0</v>
      </c>
      <c r="R88" s="233"/>
      <c r="S88" s="233"/>
      <c r="T88" s="234">
        <v>0.49</v>
      </c>
      <c r="U88" s="233">
        <f>ROUND(E88*T88,2)</f>
        <v>1.23</v>
      </c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141</v>
      </c>
      <c r="AF88" s="217"/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18"/>
      <c r="B89" s="223"/>
      <c r="C89" s="269" t="s">
        <v>228</v>
      </c>
      <c r="D89" s="226"/>
      <c r="E89" s="229">
        <v>2.5</v>
      </c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4"/>
      <c r="U89" s="233"/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143</v>
      </c>
      <c r="AF89" s="217">
        <v>0</v>
      </c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18">
        <v>35</v>
      </c>
      <c r="B90" s="223" t="s">
        <v>238</v>
      </c>
      <c r="C90" s="268" t="s">
        <v>239</v>
      </c>
      <c r="D90" s="225" t="s">
        <v>146</v>
      </c>
      <c r="E90" s="228">
        <v>25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33">
        <v>0</v>
      </c>
      <c r="O90" s="233">
        <f>ROUND(E90*N90,2)</f>
        <v>0</v>
      </c>
      <c r="P90" s="233">
        <v>0</v>
      </c>
      <c r="Q90" s="233">
        <f>ROUND(E90*P90,2)</f>
        <v>0</v>
      </c>
      <c r="R90" s="233"/>
      <c r="S90" s="233"/>
      <c r="T90" s="234">
        <v>0</v>
      </c>
      <c r="U90" s="233">
        <f>ROUND(E90*T90,2)</f>
        <v>0</v>
      </c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141</v>
      </c>
      <c r="AF90" s="217"/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18"/>
      <c r="B91" s="223"/>
      <c r="C91" s="269" t="s">
        <v>240</v>
      </c>
      <c r="D91" s="226"/>
      <c r="E91" s="229">
        <v>25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4"/>
      <c r="U91" s="233"/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143</v>
      </c>
      <c r="AF91" s="217">
        <v>0</v>
      </c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ht="22.5" outlineLevel="1" x14ac:dyDescent="0.2">
      <c r="A92" s="218">
        <v>36</v>
      </c>
      <c r="B92" s="223" t="s">
        <v>241</v>
      </c>
      <c r="C92" s="268" t="s">
        <v>242</v>
      </c>
      <c r="D92" s="225" t="s">
        <v>243</v>
      </c>
      <c r="E92" s="228">
        <v>6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21</v>
      </c>
      <c r="M92" s="233">
        <f>G92*(1+L92/100)</f>
        <v>0</v>
      </c>
      <c r="N92" s="233">
        <v>0</v>
      </c>
      <c r="O92" s="233">
        <f>ROUND(E92*N92,2)</f>
        <v>0</v>
      </c>
      <c r="P92" s="233">
        <v>7.5000000000000002E-4</v>
      </c>
      <c r="Q92" s="233">
        <f>ROUND(E92*P92,2)</f>
        <v>0</v>
      </c>
      <c r="R92" s="233"/>
      <c r="S92" s="233"/>
      <c r="T92" s="234">
        <v>2.4500000000000002</v>
      </c>
      <c r="U92" s="233">
        <f>ROUND(E92*T92,2)</f>
        <v>14.7</v>
      </c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141</v>
      </c>
      <c r="AF92" s="217"/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18"/>
      <c r="B93" s="223"/>
      <c r="C93" s="269" t="s">
        <v>244</v>
      </c>
      <c r="D93" s="226"/>
      <c r="E93" s="229">
        <v>6</v>
      </c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4"/>
      <c r="U93" s="233"/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143</v>
      </c>
      <c r="AF93" s="217">
        <v>0</v>
      </c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18">
        <v>37</v>
      </c>
      <c r="B94" s="223" t="s">
        <v>245</v>
      </c>
      <c r="C94" s="268" t="s">
        <v>246</v>
      </c>
      <c r="D94" s="225" t="s">
        <v>243</v>
      </c>
      <c r="E94" s="228">
        <v>0.5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21</v>
      </c>
      <c r="M94" s="233">
        <f>G94*(1+L94/100)</f>
        <v>0</v>
      </c>
      <c r="N94" s="233">
        <v>0</v>
      </c>
      <c r="O94" s="233">
        <f>ROUND(E94*N94,2)</f>
        <v>0</v>
      </c>
      <c r="P94" s="233">
        <v>1.6900000000000001E-3</v>
      </c>
      <c r="Q94" s="233">
        <f>ROUND(E94*P94,2)</f>
        <v>0</v>
      </c>
      <c r="R94" s="233"/>
      <c r="S94" s="233"/>
      <c r="T94" s="234">
        <v>2.5</v>
      </c>
      <c r="U94" s="233">
        <f>ROUND(E94*T94,2)</f>
        <v>1.25</v>
      </c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141</v>
      </c>
      <c r="AF94" s="217"/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18">
        <v>38</v>
      </c>
      <c r="B95" s="223" t="s">
        <v>247</v>
      </c>
      <c r="C95" s="268" t="s">
        <v>248</v>
      </c>
      <c r="D95" s="225" t="s">
        <v>243</v>
      </c>
      <c r="E95" s="228">
        <v>3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33">
        <v>4.8999999999999998E-4</v>
      </c>
      <c r="O95" s="233">
        <f>ROUND(E95*N95,2)</f>
        <v>0</v>
      </c>
      <c r="P95" s="233">
        <v>6.0000000000000001E-3</v>
      </c>
      <c r="Q95" s="233">
        <f>ROUND(E95*P95,2)</f>
        <v>0.02</v>
      </c>
      <c r="R95" s="233"/>
      <c r="S95" s="233"/>
      <c r="T95" s="234">
        <v>0.27</v>
      </c>
      <c r="U95" s="233">
        <f>ROUND(E95*T95,2)</f>
        <v>0.81</v>
      </c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141</v>
      </c>
      <c r="AF95" s="217"/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18">
        <v>39</v>
      </c>
      <c r="B96" s="223" t="s">
        <v>249</v>
      </c>
      <c r="C96" s="268" t="s">
        <v>250</v>
      </c>
      <c r="D96" s="225" t="s">
        <v>146</v>
      </c>
      <c r="E96" s="228">
        <v>2.5</v>
      </c>
      <c r="F96" s="232"/>
      <c r="G96" s="233">
        <f>ROUND(E96*F96,2)</f>
        <v>0</v>
      </c>
      <c r="H96" s="232"/>
      <c r="I96" s="233">
        <f>ROUND(E96*H96,2)</f>
        <v>0</v>
      </c>
      <c r="J96" s="232"/>
      <c r="K96" s="233">
        <f>ROUND(E96*J96,2)</f>
        <v>0</v>
      </c>
      <c r="L96" s="233">
        <v>21</v>
      </c>
      <c r="M96" s="233">
        <f>G96*(1+L96/100)</f>
        <v>0</v>
      </c>
      <c r="N96" s="233">
        <v>0</v>
      </c>
      <c r="O96" s="233">
        <f>ROUND(E96*N96,2)</f>
        <v>0</v>
      </c>
      <c r="P96" s="233">
        <v>0</v>
      </c>
      <c r="Q96" s="233">
        <f>ROUND(E96*P96,2)</f>
        <v>0</v>
      </c>
      <c r="R96" s="233"/>
      <c r="S96" s="233"/>
      <c r="T96" s="234">
        <v>0</v>
      </c>
      <c r="U96" s="233">
        <f>ROUND(E96*T96,2)</f>
        <v>0</v>
      </c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141</v>
      </c>
      <c r="AF96" s="217"/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18"/>
      <c r="B97" s="223"/>
      <c r="C97" s="269" t="s">
        <v>228</v>
      </c>
      <c r="D97" s="226"/>
      <c r="E97" s="229">
        <v>2.5</v>
      </c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4"/>
      <c r="U97" s="233"/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143</v>
      </c>
      <c r="AF97" s="217">
        <v>0</v>
      </c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x14ac:dyDescent="0.2">
      <c r="A98" s="219" t="s">
        <v>136</v>
      </c>
      <c r="B98" s="224" t="s">
        <v>81</v>
      </c>
      <c r="C98" s="270" t="s">
        <v>82</v>
      </c>
      <c r="D98" s="227"/>
      <c r="E98" s="230"/>
      <c r="F98" s="235"/>
      <c r="G98" s="235">
        <f>SUMIF(AE99:AE99,"&lt;&gt;NOR",G99:G99)</f>
        <v>0</v>
      </c>
      <c r="H98" s="235"/>
      <c r="I98" s="235">
        <f>SUM(I99:I99)</f>
        <v>0</v>
      </c>
      <c r="J98" s="235"/>
      <c r="K98" s="235">
        <f>SUM(K99:K99)</f>
        <v>0</v>
      </c>
      <c r="L98" s="235"/>
      <c r="M98" s="235">
        <f>SUM(M99:M99)</f>
        <v>0</v>
      </c>
      <c r="N98" s="235"/>
      <c r="O98" s="235">
        <f>SUM(O99:O99)</f>
        <v>0</v>
      </c>
      <c r="P98" s="235"/>
      <c r="Q98" s="235">
        <f>SUM(Q99:Q99)</f>
        <v>0</v>
      </c>
      <c r="R98" s="235"/>
      <c r="S98" s="235"/>
      <c r="T98" s="236"/>
      <c r="U98" s="235">
        <f>SUM(U99:U99)</f>
        <v>0</v>
      </c>
      <c r="AE98" t="s">
        <v>137</v>
      </c>
    </row>
    <row r="99" spans="1:60" outlineLevel="1" x14ac:dyDescent="0.2">
      <c r="A99" s="218">
        <v>40</v>
      </c>
      <c r="B99" s="223" t="s">
        <v>251</v>
      </c>
      <c r="C99" s="268" t="s">
        <v>252</v>
      </c>
      <c r="D99" s="225" t="s">
        <v>253</v>
      </c>
      <c r="E99" s="228">
        <v>1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33">
        <v>0</v>
      </c>
      <c r="O99" s="233">
        <f>ROUND(E99*N99,2)</f>
        <v>0</v>
      </c>
      <c r="P99" s="233">
        <v>0</v>
      </c>
      <c r="Q99" s="233">
        <f>ROUND(E99*P99,2)</f>
        <v>0</v>
      </c>
      <c r="R99" s="233"/>
      <c r="S99" s="233"/>
      <c r="T99" s="234">
        <v>0</v>
      </c>
      <c r="U99" s="233">
        <f>ROUND(E99*T99,2)</f>
        <v>0</v>
      </c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141</v>
      </c>
      <c r="AF99" s="217"/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x14ac:dyDescent="0.2">
      <c r="A100" s="219" t="s">
        <v>136</v>
      </c>
      <c r="B100" s="224" t="s">
        <v>83</v>
      </c>
      <c r="C100" s="270" t="s">
        <v>84</v>
      </c>
      <c r="D100" s="227"/>
      <c r="E100" s="230"/>
      <c r="F100" s="235"/>
      <c r="G100" s="235">
        <f>SUMIF(AE101:AE119,"&lt;&gt;NOR",G101:G119)</f>
        <v>0</v>
      </c>
      <c r="H100" s="235"/>
      <c r="I100" s="235">
        <f>SUM(I101:I119)</f>
        <v>0</v>
      </c>
      <c r="J100" s="235"/>
      <c r="K100" s="235">
        <f>SUM(K101:K119)</f>
        <v>0</v>
      </c>
      <c r="L100" s="235"/>
      <c r="M100" s="235">
        <f>SUM(M101:M119)</f>
        <v>0</v>
      </c>
      <c r="N100" s="235"/>
      <c r="O100" s="235">
        <f>SUM(O101:O119)</f>
        <v>1.79</v>
      </c>
      <c r="P100" s="235"/>
      <c r="Q100" s="235">
        <f>SUM(Q101:Q119)</f>
        <v>0</v>
      </c>
      <c r="R100" s="235"/>
      <c r="S100" s="235"/>
      <c r="T100" s="236"/>
      <c r="U100" s="235">
        <f>SUM(U101:U119)</f>
        <v>212.51</v>
      </c>
      <c r="AE100" t="s">
        <v>137</v>
      </c>
    </row>
    <row r="101" spans="1:60" ht="22.5" outlineLevel="1" x14ac:dyDescent="0.2">
      <c r="A101" s="218">
        <v>41</v>
      </c>
      <c r="B101" s="223" t="s">
        <v>254</v>
      </c>
      <c r="C101" s="268" t="s">
        <v>255</v>
      </c>
      <c r="D101" s="225" t="s">
        <v>158</v>
      </c>
      <c r="E101" s="228">
        <v>345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21</v>
      </c>
      <c r="M101" s="233">
        <f>G101*(1+L101/100)</f>
        <v>0</v>
      </c>
      <c r="N101" s="233">
        <v>1.3999999999999999E-4</v>
      </c>
      <c r="O101" s="233">
        <f>ROUND(E101*N101,2)</f>
        <v>0.05</v>
      </c>
      <c r="P101" s="233">
        <v>0</v>
      </c>
      <c r="Q101" s="233">
        <f>ROUND(E101*P101,2)</f>
        <v>0</v>
      </c>
      <c r="R101" s="233"/>
      <c r="S101" s="233"/>
      <c r="T101" s="234">
        <v>0.18</v>
      </c>
      <c r="U101" s="233">
        <f>ROUND(E101*T101,2)</f>
        <v>62.1</v>
      </c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141</v>
      </c>
      <c r="AF101" s="217"/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">
      <c r="A102" s="218"/>
      <c r="B102" s="223"/>
      <c r="C102" s="269" t="s">
        <v>256</v>
      </c>
      <c r="D102" s="226"/>
      <c r="E102" s="229">
        <v>345</v>
      </c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4"/>
      <c r="U102" s="233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143</v>
      </c>
      <c r="AF102" s="217">
        <v>0</v>
      </c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ht="22.5" outlineLevel="1" x14ac:dyDescent="0.2">
      <c r="A103" s="218">
        <v>42</v>
      </c>
      <c r="B103" s="223" t="s">
        <v>257</v>
      </c>
      <c r="C103" s="268" t="s">
        <v>258</v>
      </c>
      <c r="D103" s="225" t="s">
        <v>158</v>
      </c>
      <c r="E103" s="228">
        <v>92.575000000000003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33">
        <v>8.3000000000000001E-4</v>
      </c>
      <c r="O103" s="233">
        <f>ROUND(E103*N103,2)</f>
        <v>0.08</v>
      </c>
      <c r="P103" s="233">
        <v>0</v>
      </c>
      <c r="Q103" s="233">
        <f>ROUND(E103*P103,2)</f>
        <v>0</v>
      </c>
      <c r="R103" s="233"/>
      <c r="S103" s="233"/>
      <c r="T103" s="234">
        <v>0.46</v>
      </c>
      <c r="U103" s="233">
        <f>ROUND(E103*T103,2)</f>
        <v>42.58</v>
      </c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141</v>
      </c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">
      <c r="A104" s="218"/>
      <c r="B104" s="223"/>
      <c r="C104" s="269" t="s">
        <v>259</v>
      </c>
      <c r="D104" s="226"/>
      <c r="E104" s="229">
        <v>92.575000000000003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4"/>
      <c r="U104" s="233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143</v>
      </c>
      <c r="AF104" s="217">
        <v>0</v>
      </c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">
      <c r="A105" s="218">
        <v>43</v>
      </c>
      <c r="B105" s="223" t="s">
        <v>260</v>
      </c>
      <c r="C105" s="268" t="s">
        <v>261</v>
      </c>
      <c r="D105" s="225" t="s">
        <v>158</v>
      </c>
      <c r="E105" s="228">
        <v>31.74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33">
        <v>5.2999999999999998E-4</v>
      </c>
      <c r="O105" s="233">
        <f>ROUND(E105*N105,2)</f>
        <v>0.02</v>
      </c>
      <c r="P105" s="233">
        <v>0</v>
      </c>
      <c r="Q105" s="233">
        <f>ROUND(E105*P105,2)</f>
        <v>0</v>
      </c>
      <c r="R105" s="233"/>
      <c r="S105" s="233"/>
      <c r="T105" s="234">
        <v>0.17100000000000001</v>
      </c>
      <c r="U105" s="233">
        <f>ROUND(E105*T105,2)</f>
        <v>5.43</v>
      </c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141</v>
      </c>
      <c r="AF105" s="217"/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">
      <c r="A106" s="218">
        <v>44</v>
      </c>
      <c r="B106" s="223" t="s">
        <v>262</v>
      </c>
      <c r="C106" s="268" t="s">
        <v>263</v>
      </c>
      <c r="D106" s="225" t="s">
        <v>158</v>
      </c>
      <c r="E106" s="228">
        <v>35.880000000000003</v>
      </c>
      <c r="F106" s="232"/>
      <c r="G106" s="233">
        <f>ROUND(E106*F106,2)</f>
        <v>0</v>
      </c>
      <c r="H106" s="232"/>
      <c r="I106" s="233">
        <f>ROUND(E106*H106,2)</f>
        <v>0</v>
      </c>
      <c r="J106" s="232"/>
      <c r="K106" s="233">
        <f>ROUND(E106*J106,2)</f>
        <v>0</v>
      </c>
      <c r="L106" s="233">
        <v>21</v>
      </c>
      <c r="M106" s="233">
        <f>G106*(1+L106/100)</f>
        <v>0</v>
      </c>
      <c r="N106" s="233">
        <v>2.0000000000000002E-5</v>
      </c>
      <c r="O106" s="233">
        <f>ROUND(E106*N106,2)</f>
        <v>0</v>
      </c>
      <c r="P106" s="233">
        <v>0</v>
      </c>
      <c r="Q106" s="233">
        <f>ROUND(E106*P106,2)</f>
        <v>0</v>
      </c>
      <c r="R106" s="233"/>
      <c r="S106" s="233"/>
      <c r="T106" s="234">
        <v>0.14000000000000001</v>
      </c>
      <c r="U106" s="233">
        <f>ROUND(E106*T106,2)</f>
        <v>5.0199999999999996</v>
      </c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141</v>
      </c>
      <c r="AF106" s="217"/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">
      <c r="A107" s="218"/>
      <c r="B107" s="223"/>
      <c r="C107" s="269" t="s">
        <v>264</v>
      </c>
      <c r="D107" s="226"/>
      <c r="E107" s="229">
        <v>35.880000000000003</v>
      </c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4"/>
      <c r="U107" s="233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143</v>
      </c>
      <c r="AF107" s="217">
        <v>0</v>
      </c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ht="22.5" outlineLevel="1" x14ac:dyDescent="0.2">
      <c r="A108" s="218">
        <v>45</v>
      </c>
      <c r="B108" s="223" t="s">
        <v>265</v>
      </c>
      <c r="C108" s="268" t="s">
        <v>266</v>
      </c>
      <c r="D108" s="225" t="s">
        <v>158</v>
      </c>
      <c r="E108" s="228">
        <v>198.375</v>
      </c>
      <c r="F108" s="232"/>
      <c r="G108" s="233">
        <f>ROUND(E108*F108,2)</f>
        <v>0</v>
      </c>
      <c r="H108" s="232"/>
      <c r="I108" s="233">
        <f>ROUND(E108*H108,2)</f>
        <v>0</v>
      </c>
      <c r="J108" s="232"/>
      <c r="K108" s="233">
        <f>ROUND(E108*J108,2)</f>
        <v>0</v>
      </c>
      <c r="L108" s="233">
        <v>21</v>
      </c>
      <c r="M108" s="233">
        <f>G108*(1+L108/100)</f>
        <v>0</v>
      </c>
      <c r="N108" s="233">
        <v>5.2999999999999998E-4</v>
      </c>
      <c r="O108" s="233">
        <f>ROUND(E108*N108,2)</f>
        <v>0.11</v>
      </c>
      <c r="P108" s="233">
        <v>0</v>
      </c>
      <c r="Q108" s="233">
        <f>ROUND(E108*P108,2)</f>
        <v>0</v>
      </c>
      <c r="R108" s="233"/>
      <c r="S108" s="233"/>
      <c r="T108" s="234">
        <v>0.46</v>
      </c>
      <c r="U108" s="233">
        <f>ROUND(E108*T108,2)</f>
        <v>91.25</v>
      </c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141</v>
      </c>
      <c r="AF108" s="217"/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">
      <c r="A109" s="218"/>
      <c r="B109" s="223"/>
      <c r="C109" s="269" t="s">
        <v>168</v>
      </c>
      <c r="D109" s="226"/>
      <c r="E109" s="229">
        <v>198.375</v>
      </c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4"/>
      <c r="U109" s="233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 t="s">
        <v>143</v>
      </c>
      <c r="AF109" s="217">
        <v>0</v>
      </c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ht="22.5" outlineLevel="1" x14ac:dyDescent="0.2">
      <c r="A110" s="218">
        <v>46</v>
      </c>
      <c r="B110" s="223" t="s">
        <v>267</v>
      </c>
      <c r="C110" s="268" t="s">
        <v>268</v>
      </c>
      <c r="D110" s="225" t="s">
        <v>158</v>
      </c>
      <c r="E110" s="228">
        <v>84</v>
      </c>
      <c r="F110" s="232"/>
      <c r="G110" s="233">
        <f>ROUND(E110*F110,2)</f>
        <v>0</v>
      </c>
      <c r="H110" s="232"/>
      <c r="I110" s="233">
        <f>ROUND(E110*H110,2)</f>
        <v>0</v>
      </c>
      <c r="J110" s="232"/>
      <c r="K110" s="233">
        <f>ROUND(E110*J110,2)</f>
        <v>0</v>
      </c>
      <c r="L110" s="233">
        <v>21</v>
      </c>
      <c r="M110" s="233">
        <f>G110*(1+L110/100)</f>
        <v>0</v>
      </c>
      <c r="N110" s="233">
        <v>4.0000000000000001E-3</v>
      </c>
      <c r="O110" s="233">
        <f>ROUND(E110*N110,2)</f>
        <v>0.34</v>
      </c>
      <c r="P110" s="233">
        <v>0</v>
      </c>
      <c r="Q110" s="233">
        <f>ROUND(E110*P110,2)</f>
        <v>0</v>
      </c>
      <c r="R110" s="233"/>
      <c r="S110" s="233"/>
      <c r="T110" s="234">
        <v>0</v>
      </c>
      <c r="U110" s="233">
        <f>ROUND(E110*T110,2)</f>
        <v>0</v>
      </c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177</v>
      </c>
      <c r="AF110" s="217"/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">
      <c r="A111" s="218"/>
      <c r="B111" s="223"/>
      <c r="C111" s="269" t="s">
        <v>269</v>
      </c>
      <c r="D111" s="226"/>
      <c r="E111" s="229">
        <v>84</v>
      </c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4"/>
      <c r="U111" s="233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143</v>
      </c>
      <c r="AF111" s="217">
        <v>0</v>
      </c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">
      <c r="A112" s="218">
        <v>47</v>
      </c>
      <c r="B112" s="223" t="s">
        <v>270</v>
      </c>
      <c r="C112" s="268" t="s">
        <v>271</v>
      </c>
      <c r="D112" s="225" t="s">
        <v>146</v>
      </c>
      <c r="E112" s="228">
        <v>1.6</v>
      </c>
      <c r="F112" s="232"/>
      <c r="G112" s="233">
        <f>ROUND(E112*F112,2)</f>
        <v>0</v>
      </c>
      <c r="H112" s="232"/>
      <c r="I112" s="233">
        <f>ROUND(E112*H112,2)</f>
        <v>0</v>
      </c>
      <c r="J112" s="232"/>
      <c r="K112" s="233">
        <f>ROUND(E112*J112,2)</f>
        <v>0</v>
      </c>
      <c r="L112" s="233">
        <v>21</v>
      </c>
      <c r="M112" s="233">
        <f>G112*(1+L112/100)</f>
        <v>0</v>
      </c>
      <c r="N112" s="233">
        <v>0</v>
      </c>
      <c r="O112" s="233">
        <f>ROUND(E112*N112,2)</f>
        <v>0</v>
      </c>
      <c r="P112" s="233">
        <v>0</v>
      </c>
      <c r="Q112" s="233">
        <f>ROUND(E112*P112,2)</f>
        <v>0</v>
      </c>
      <c r="R112" s="233"/>
      <c r="S112" s="233"/>
      <c r="T112" s="234">
        <v>1.83</v>
      </c>
      <c r="U112" s="233">
        <f>ROUND(E112*T112,2)</f>
        <v>2.93</v>
      </c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141</v>
      </c>
      <c r="AF112" s="217"/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ht="22.5" outlineLevel="1" x14ac:dyDescent="0.2">
      <c r="A113" s="218">
        <v>48</v>
      </c>
      <c r="B113" s="223" t="s">
        <v>272</v>
      </c>
      <c r="C113" s="268" t="s">
        <v>273</v>
      </c>
      <c r="D113" s="225" t="s">
        <v>158</v>
      </c>
      <c r="E113" s="228">
        <v>198.375</v>
      </c>
      <c r="F113" s="232"/>
      <c r="G113" s="233">
        <f>ROUND(E113*F113,2)</f>
        <v>0</v>
      </c>
      <c r="H113" s="232"/>
      <c r="I113" s="233">
        <f>ROUND(E113*H113,2)</f>
        <v>0</v>
      </c>
      <c r="J113" s="232"/>
      <c r="K113" s="233">
        <f>ROUND(E113*J113,2)</f>
        <v>0</v>
      </c>
      <c r="L113" s="233">
        <v>21</v>
      </c>
      <c r="M113" s="233">
        <f>G113*(1+L113/100)</f>
        <v>0</v>
      </c>
      <c r="N113" s="233">
        <v>3.2000000000000002E-3</v>
      </c>
      <c r="O113" s="233">
        <f>ROUND(E113*N113,2)</f>
        <v>0.63</v>
      </c>
      <c r="P113" s="233">
        <v>0</v>
      </c>
      <c r="Q113" s="233">
        <f>ROUND(E113*P113,2)</f>
        <v>0</v>
      </c>
      <c r="R113" s="233"/>
      <c r="S113" s="233"/>
      <c r="T113" s="234">
        <v>0</v>
      </c>
      <c r="U113" s="233">
        <f>ROUND(E113*T113,2)</f>
        <v>0</v>
      </c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177</v>
      </c>
      <c r="AF113" s="217"/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18"/>
      <c r="B114" s="223"/>
      <c r="C114" s="269" t="s">
        <v>274</v>
      </c>
      <c r="D114" s="226"/>
      <c r="E114" s="229">
        <v>198.375</v>
      </c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233"/>
      <c r="S114" s="233"/>
      <c r="T114" s="234"/>
      <c r="U114" s="233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143</v>
      </c>
      <c r="AF114" s="217">
        <v>0</v>
      </c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ht="22.5" outlineLevel="1" x14ac:dyDescent="0.2">
      <c r="A115" s="218">
        <v>49</v>
      </c>
      <c r="B115" s="223" t="s">
        <v>275</v>
      </c>
      <c r="C115" s="268" t="s">
        <v>276</v>
      </c>
      <c r="D115" s="225" t="s">
        <v>158</v>
      </c>
      <c r="E115" s="228">
        <v>198.375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21</v>
      </c>
      <c r="M115" s="233">
        <f>G115*(1+L115/100)</f>
        <v>0</v>
      </c>
      <c r="N115" s="233">
        <v>2.3999999999999998E-3</v>
      </c>
      <c r="O115" s="233">
        <f>ROUND(E115*N115,2)</f>
        <v>0.48</v>
      </c>
      <c r="P115" s="233">
        <v>0</v>
      </c>
      <c r="Q115" s="233">
        <f>ROUND(E115*P115,2)</f>
        <v>0</v>
      </c>
      <c r="R115" s="233"/>
      <c r="S115" s="233"/>
      <c r="T115" s="234">
        <v>0</v>
      </c>
      <c r="U115" s="233">
        <f>ROUND(E115*T115,2)</f>
        <v>0</v>
      </c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177</v>
      </c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">
      <c r="A116" s="218"/>
      <c r="B116" s="223"/>
      <c r="C116" s="269" t="s">
        <v>274</v>
      </c>
      <c r="D116" s="226"/>
      <c r="E116" s="229">
        <v>198.375</v>
      </c>
      <c r="F116" s="233"/>
      <c r="G116" s="23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4"/>
      <c r="U116" s="233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143</v>
      </c>
      <c r="AF116" s="217">
        <v>0</v>
      </c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ht="22.5" outlineLevel="1" x14ac:dyDescent="0.2">
      <c r="A117" s="218">
        <v>50</v>
      </c>
      <c r="B117" s="223" t="s">
        <v>277</v>
      </c>
      <c r="C117" s="268" t="s">
        <v>278</v>
      </c>
      <c r="D117" s="225" t="s">
        <v>158</v>
      </c>
      <c r="E117" s="228">
        <v>31.74</v>
      </c>
      <c r="F117" s="232"/>
      <c r="G117" s="233">
        <f>ROUND(E117*F117,2)</f>
        <v>0</v>
      </c>
      <c r="H117" s="232"/>
      <c r="I117" s="233">
        <f>ROUND(E117*H117,2)</f>
        <v>0</v>
      </c>
      <c r="J117" s="232"/>
      <c r="K117" s="233">
        <f>ROUND(E117*J117,2)</f>
        <v>0</v>
      </c>
      <c r="L117" s="233">
        <v>21</v>
      </c>
      <c r="M117" s="233">
        <f>G117*(1+L117/100)</f>
        <v>0</v>
      </c>
      <c r="N117" s="233">
        <v>2.3999999999999998E-3</v>
      </c>
      <c r="O117" s="233">
        <f>ROUND(E117*N117,2)</f>
        <v>0.08</v>
      </c>
      <c r="P117" s="233">
        <v>0</v>
      </c>
      <c r="Q117" s="233">
        <f>ROUND(E117*P117,2)</f>
        <v>0</v>
      </c>
      <c r="R117" s="233"/>
      <c r="S117" s="233"/>
      <c r="T117" s="234">
        <v>0</v>
      </c>
      <c r="U117" s="233">
        <f>ROUND(E117*T117,2)</f>
        <v>0</v>
      </c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 t="s">
        <v>177</v>
      </c>
      <c r="AF117" s="217"/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1" x14ac:dyDescent="0.2">
      <c r="A118" s="218"/>
      <c r="B118" s="223"/>
      <c r="C118" s="269" t="s">
        <v>279</v>
      </c>
      <c r="D118" s="226"/>
      <c r="E118" s="229">
        <v>31.74</v>
      </c>
      <c r="F118" s="233"/>
      <c r="G118" s="233"/>
      <c r="H118" s="233"/>
      <c r="I118" s="233"/>
      <c r="J118" s="233"/>
      <c r="K118" s="233"/>
      <c r="L118" s="233"/>
      <c r="M118" s="233"/>
      <c r="N118" s="233"/>
      <c r="O118" s="233"/>
      <c r="P118" s="233"/>
      <c r="Q118" s="233"/>
      <c r="R118" s="233"/>
      <c r="S118" s="233"/>
      <c r="T118" s="234"/>
      <c r="U118" s="233"/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 t="s">
        <v>143</v>
      </c>
      <c r="AF118" s="217">
        <v>0</v>
      </c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 x14ac:dyDescent="0.2">
      <c r="A119" s="218">
        <v>51</v>
      </c>
      <c r="B119" s="223" t="s">
        <v>270</v>
      </c>
      <c r="C119" s="268" t="s">
        <v>271</v>
      </c>
      <c r="D119" s="225" t="s">
        <v>146</v>
      </c>
      <c r="E119" s="228">
        <v>1.75</v>
      </c>
      <c r="F119" s="232"/>
      <c r="G119" s="233">
        <f>ROUND(E119*F119,2)</f>
        <v>0</v>
      </c>
      <c r="H119" s="232"/>
      <c r="I119" s="233">
        <f>ROUND(E119*H119,2)</f>
        <v>0</v>
      </c>
      <c r="J119" s="232"/>
      <c r="K119" s="233">
        <f>ROUND(E119*J119,2)</f>
        <v>0</v>
      </c>
      <c r="L119" s="233">
        <v>21</v>
      </c>
      <c r="M119" s="233">
        <f>G119*(1+L119/100)</f>
        <v>0</v>
      </c>
      <c r="N119" s="233">
        <v>0</v>
      </c>
      <c r="O119" s="233">
        <f>ROUND(E119*N119,2)</f>
        <v>0</v>
      </c>
      <c r="P119" s="233">
        <v>0</v>
      </c>
      <c r="Q119" s="233">
        <f>ROUND(E119*P119,2)</f>
        <v>0</v>
      </c>
      <c r="R119" s="233"/>
      <c r="S119" s="233"/>
      <c r="T119" s="234">
        <v>1.83</v>
      </c>
      <c r="U119" s="233">
        <f>ROUND(E119*T119,2)</f>
        <v>3.2</v>
      </c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 t="s">
        <v>141</v>
      </c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x14ac:dyDescent="0.2">
      <c r="A120" s="219" t="s">
        <v>136</v>
      </c>
      <c r="B120" s="224" t="s">
        <v>85</v>
      </c>
      <c r="C120" s="270" t="s">
        <v>86</v>
      </c>
      <c r="D120" s="227"/>
      <c r="E120" s="230"/>
      <c r="F120" s="235"/>
      <c r="G120" s="235">
        <f>SUMIF(AE121:AE130,"&lt;&gt;NOR",G121:G130)</f>
        <v>0</v>
      </c>
      <c r="H120" s="235"/>
      <c r="I120" s="235">
        <f>SUM(I121:I130)</f>
        <v>0</v>
      </c>
      <c r="J120" s="235"/>
      <c r="K120" s="235">
        <f>SUM(K121:K130)</f>
        <v>0</v>
      </c>
      <c r="L120" s="235"/>
      <c r="M120" s="235">
        <f>SUM(M121:M130)</f>
        <v>0</v>
      </c>
      <c r="N120" s="235"/>
      <c r="O120" s="235">
        <f>SUM(O121:O130)</f>
        <v>0.02</v>
      </c>
      <c r="P120" s="235"/>
      <c r="Q120" s="235">
        <f>SUM(Q121:Q130)</f>
        <v>0</v>
      </c>
      <c r="R120" s="235"/>
      <c r="S120" s="235"/>
      <c r="T120" s="236"/>
      <c r="U120" s="235">
        <f>SUM(U121:U130)</f>
        <v>16.939999999999998</v>
      </c>
      <c r="AE120" t="s">
        <v>137</v>
      </c>
    </row>
    <row r="121" spans="1:60" outlineLevel="1" x14ac:dyDescent="0.2">
      <c r="A121" s="218">
        <v>52</v>
      </c>
      <c r="B121" s="223" t="s">
        <v>280</v>
      </c>
      <c r="C121" s="268" t="s">
        <v>281</v>
      </c>
      <c r="D121" s="225" t="s">
        <v>243</v>
      </c>
      <c r="E121" s="228">
        <v>2</v>
      </c>
      <c r="F121" s="232"/>
      <c r="G121" s="233">
        <f>ROUND(E121*F121,2)</f>
        <v>0</v>
      </c>
      <c r="H121" s="232"/>
      <c r="I121" s="233">
        <f>ROUND(E121*H121,2)</f>
        <v>0</v>
      </c>
      <c r="J121" s="232"/>
      <c r="K121" s="233">
        <f>ROUND(E121*J121,2)</f>
        <v>0</v>
      </c>
      <c r="L121" s="233">
        <v>21</v>
      </c>
      <c r="M121" s="233">
        <f>G121*(1+L121/100)</f>
        <v>0</v>
      </c>
      <c r="N121" s="233">
        <v>5.1999999999999995E-4</v>
      </c>
      <c r="O121" s="233">
        <f>ROUND(E121*N121,2)</f>
        <v>0</v>
      </c>
      <c r="P121" s="233">
        <v>0</v>
      </c>
      <c r="Q121" s="233">
        <f>ROUND(E121*P121,2)</f>
        <v>0</v>
      </c>
      <c r="R121" s="233"/>
      <c r="S121" s="233"/>
      <c r="T121" s="234">
        <v>0.53</v>
      </c>
      <c r="U121" s="233">
        <f>ROUND(E121*T121,2)</f>
        <v>1.06</v>
      </c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 t="s">
        <v>141</v>
      </c>
      <c r="AF121" s="217"/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 x14ac:dyDescent="0.2">
      <c r="A122" s="218">
        <v>53</v>
      </c>
      <c r="B122" s="223" t="s">
        <v>282</v>
      </c>
      <c r="C122" s="268" t="s">
        <v>283</v>
      </c>
      <c r="D122" s="225" t="s">
        <v>243</v>
      </c>
      <c r="E122" s="228">
        <v>10</v>
      </c>
      <c r="F122" s="232"/>
      <c r="G122" s="233">
        <f>ROUND(E122*F122,2)</f>
        <v>0</v>
      </c>
      <c r="H122" s="232"/>
      <c r="I122" s="233">
        <f>ROUND(E122*H122,2)</f>
        <v>0</v>
      </c>
      <c r="J122" s="232"/>
      <c r="K122" s="233">
        <f>ROUND(E122*J122,2)</f>
        <v>0</v>
      </c>
      <c r="L122" s="233">
        <v>21</v>
      </c>
      <c r="M122" s="233">
        <f>G122*(1+L122/100)</f>
        <v>0</v>
      </c>
      <c r="N122" s="233">
        <v>7.7999999999999999E-4</v>
      </c>
      <c r="O122" s="233">
        <f>ROUND(E122*N122,2)</f>
        <v>0.01</v>
      </c>
      <c r="P122" s="233">
        <v>0</v>
      </c>
      <c r="Q122" s="233">
        <f>ROUND(E122*P122,2)</f>
        <v>0</v>
      </c>
      <c r="R122" s="233"/>
      <c r="S122" s="233"/>
      <c r="T122" s="234">
        <v>0.82</v>
      </c>
      <c r="U122" s="233">
        <f>ROUND(E122*T122,2)</f>
        <v>8.1999999999999993</v>
      </c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 t="s">
        <v>141</v>
      </c>
      <c r="AF122" s="217"/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ht="22.5" outlineLevel="1" x14ac:dyDescent="0.2">
      <c r="A123" s="218">
        <v>54</v>
      </c>
      <c r="B123" s="223" t="s">
        <v>284</v>
      </c>
      <c r="C123" s="268" t="s">
        <v>285</v>
      </c>
      <c r="D123" s="225" t="s">
        <v>140</v>
      </c>
      <c r="E123" s="228">
        <v>1</v>
      </c>
      <c r="F123" s="232"/>
      <c r="G123" s="233">
        <f>ROUND(E123*F123,2)</f>
        <v>0</v>
      </c>
      <c r="H123" s="232"/>
      <c r="I123" s="233">
        <f>ROUND(E123*H123,2)</f>
        <v>0</v>
      </c>
      <c r="J123" s="232"/>
      <c r="K123" s="233">
        <f>ROUND(E123*J123,2)</f>
        <v>0</v>
      </c>
      <c r="L123" s="233">
        <v>21</v>
      </c>
      <c r="M123" s="233">
        <f>G123*(1+L123/100)</f>
        <v>0</v>
      </c>
      <c r="N123" s="233">
        <v>1.2999999999999999E-4</v>
      </c>
      <c r="O123" s="233">
        <f>ROUND(E123*N123,2)</f>
        <v>0</v>
      </c>
      <c r="P123" s="233">
        <v>0</v>
      </c>
      <c r="Q123" s="233">
        <f>ROUND(E123*P123,2)</f>
        <v>0</v>
      </c>
      <c r="R123" s="233"/>
      <c r="S123" s="233"/>
      <c r="T123" s="234">
        <v>0</v>
      </c>
      <c r="U123" s="233">
        <f>ROUND(E123*T123,2)</f>
        <v>0</v>
      </c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 t="s">
        <v>177</v>
      </c>
      <c r="AF123" s="217"/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1" x14ac:dyDescent="0.2">
      <c r="A124" s="218">
        <v>55</v>
      </c>
      <c r="B124" s="223" t="s">
        <v>286</v>
      </c>
      <c r="C124" s="268" t="s">
        <v>287</v>
      </c>
      <c r="D124" s="225" t="s">
        <v>146</v>
      </c>
      <c r="E124" s="228">
        <v>0.5</v>
      </c>
      <c r="F124" s="232"/>
      <c r="G124" s="233">
        <f>ROUND(E124*F124,2)</f>
        <v>0</v>
      </c>
      <c r="H124" s="232"/>
      <c r="I124" s="233">
        <f>ROUND(E124*H124,2)</f>
        <v>0</v>
      </c>
      <c r="J124" s="232"/>
      <c r="K124" s="233">
        <f>ROUND(E124*J124,2)</f>
        <v>0</v>
      </c>
      <c r="L124" s="233">
        <v>21</v>
      </c>
      <c r="M124" s="233">
        <f>G124*(1+L124/100)</f>
        <v>0</v>
      </c>
      <c r="N124" s="233">
        <v>0</v>
      </c>
      <c r="O124" s="233">
        <f>ROUND(E124*N124,2)</f>
        <v>0</v>
      </c>
      <c r="P124" s="233">
        <v>0</v>
      </c>
      <c r="Q124" s="233">
        <f>ROUND(E124*P124,2)</f>
        <v>0</v>
      </c>
      <c r="R124" s="233"/>
      <c r="S124" s="233"/>
      <c r="T124" s="234">
        <v>1.52</v>
      </c>
      <c r="U124" s="233">
        <f>ROUND(E124*T124,2)</f>
        <v>0.76</v>
      </c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 t="s">
        <v>141</v>
      </c>
      <c r="AF124" s="217"/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">
      <c r="A125" s="218">
        <v>56</v>
      </c>
      <c r="B125" s="223" t="s">
        <v>288</v>
      </c>
      <c r="C125" s="268" t="s">
        <v>289</v>
      </c>
      <c r="D125" s="225" t="s">
        <v>140</v>
      </c>
      <c r="E125" s="228">
        <v>2</v>
      </c>
      <c r="F125" s="232"/>
      <c r="G125" s="233">
        <f>ROUND(E125*F125,2)</f>
        <v>0</v>
      </c>
      <c r="H125" s="232"/>
      <c r="I125" s="233">
        <f>ROUND(E125*H125,2)</f>
        <v>0</v>
      </c>
      <c r="J125" s="232"/>
      <c r="K125" s="233">
        <f>ROUND(E125*J125,2)</f>
        <v>0</v>
      </c>
      <c r="L125" s="233">
        <v>21</v>
      </c>
      <c r="M125" s="233">
        <f>G125*(1+L125/100)</f>
        <v>0</v>
      </c>
      <c r="N125" s="233">
        <v>1.9000000000000001E-4</v>
      </c>
      <c r="O125" s="233">
        <f>ROUND(E125*N125,2)</f>
        <v>0</v>
      </c>
      <c r="P125" s="233">
        <v>0</v>
      </c>
      <c r="Q125" s="233">
        <f>ROUND(E125*P125,2)</f>
        <v>0</v>
      </c>
      <c r="R125" s="233"/>
      <c r="S125" s="233"/>
      <c r="T125" s="234">
        <v>0.83</v>
      </c>
      <c r="U125" s="233">
        <f>ROUND(E125*T125,2)</f>
        <v>1.66</v>
      </c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 t="s">
        <v>141</v>
      </c>
      <c r="AF125" s="217"/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1" x14ac:dyDescent="0.2">
      <c r="A126" s="218"/>
      <c r="B126" s="223"/>
      <c r="C126" s="269" t="s">
        <v>290</v>
      </c>
      <c r="D126" s="226"/>
      <c r="E126" s="229">
        <v>2</v>
      </c>
      <c r="F126" s="233"/>
      <c r="G126" s="233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4"/>
      <c r="U126" s="233"/>
      <c r="V126" s="217"/>
      <c r="W126" s="217"/>
      <c r="X126" s="217"/>
      <c r="Y126" s="217"/>
      <c r="Z126" s="217"/>
      <c r="AA126" s="217"/>
      <c r="AB126" s="217"/>
      <c r="AC126" s="217"/>
      <c r="AD126" s="217"/>
      <c r="AE126" s="217" t="s">
        <v>143</v>
      </c>
      <c r="AF126" s="217">
        <v>0</v>
      </c>
      <c r="AG126" s="217"/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1" x14ac:dyDescent="0.2">
      <c r="A127" s="218">
        <v>57</v>
      </c>
      <c r="B127" s="223" t="s">
        <v>291</v>
      </c>
      <c r="C127" s="268" t="s">
        <v>292</v>
      </c>
      <c r="D127" s="225" t="s">
        <v>243</v>
      </c>
      <c r="E127" s="228">
        <v>8</v>
      </c>
      <c r="F127" s="232"/>
      <c r="G127" s="233">
        <f>ROUND(E127*F127,2)</f>
        <v>0</v>
      </c>
      <c r="H127" s="232"/>
      <c r="I127" s="233">
        <f>ROUND(E127*H127,2)</f>
        <v>0</v>
      </c>
      <c r="J127" s="232"/>
      <c r="K127" s="233">
        <f>ROUND(E127*J127,2)</f>
        <v>0</v>
      </c>
      <c r="L127" s="233">
        <v>21</v>
      </c>
      <c r="M127" s="233">
        <f>G127*(1+L127/100)</f>
        <v>0</v>
      </c>
      <c r="N127" s="233">
        <v>6.9999999999999999E-4</v>
      </c>
      <c r="O127" s="233">
        <f>ROUND(E127*N127,2)</f>
        <v>0.01</v>
      </c>
      <c r="P127" s="233">
        <v>0</v>
      </c>
      <c r="Q127" s="233">
        <f>ROUND(E127*P127,2)</f>
        <v>0</v>
      </c>
      <c r="R127" s="233"/>
      <c r="S127" s="233"/>
      <c r="T127" s="234">
        <v>0.45</v>
      </c>
      <c r="U127" s="233">
        <f>ROUND(E127*T127,2)</f>
        <v>3.6</v>
      </c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 t="s">
        <v>141</v>
      </c>
      <c r="AF127" s="217"/>
      <c r="AG127" s="217"/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outlineLevel="1" x14ac:dyDescent="0.2">
      <c r="A128" s="218"/>
      <c r="B128" s="223"/>
      <c r="C128" s="269" t="s">
        <v>293</v>
      </c>
      <c r="D128" s="226"/>
      <c r="E128" s="229">
        <v>8</v>
      </c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  <c r="P128" s="233"/>
      <c r="Q128" s="233"/>
      <c r="R128" s="233"/>
      <c r="S128" s="233"/>
      <c r="T128" s="234"/>
      <c r="U128" s="233"/>
      <c r="V128" s="217"/>
      <c r="W128" s="217"/>
      <c r="X128" s="217"/>
      <c r="Y128" s="217"/>
      <c r="Z128" s="217"/>
      <c r="AA128" s="217"/>
      <c r="AB128" s="217"/>
      <c r="AC128" s="217"/>
      <c r="AD128" s="217"/>
      <c r="AE128" s="217" t="s">
        <v>143</v>
      </c>
      <c r="AF128" s="217">
        <v>0</v>
      </c>
      <c r="AG128" s="217"/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ht="22.5" outlineLevel="1" x14ac:dyDescent="0.2">
      <c r="A129" s="218">
        <v>58</v>
      </c>
      <c r="B129" s="223" t="s">
        <v>294</v>
      </c>
      <c r="C129" s="268" t="s">
        <v>295</v>
      </c>
      <c r="D129" s="225" t="s">
        <v>140</v>
      </c>
      <c r="E129" s="228">
        <v>2</v>
      </c>
      <c r="F129" s="232"/>
      <c r="G129" s="233">
        <f>ROUND(E129*F129,2)</f>
        <v>0</v>
      </c>
      <c r="H129" s="232"/>
      <c r="I129" s="233">
        <f>ROUND(E129*H129,2)</f>
        <v>0</v>
      </c>
      <c r="J129" s="232"/>
      <c r="K129" s="233">
        <f>ROUND(E129*J129,2)</f>
        <v>0</v>
      </c>
      <c r="L129" s="233">
        <v>21</v>
      </c>
      <c r="M129" s="233">
        <f>G129*(1+L129/100)</f>
        <v>0</v>
      </c>
      <c r="N129" s="233">
        <v>1.9000000000000001E-4</v>
      </c>
      <c r="O129" s="233">
        <f>ROUND(E129*N129,2)</f>
        <v>0</v>
      </c>
      <c r="P129" s="233">
        <v>0</v>
      </c>
      <c r="Q129" s="233">
        <f>ROUND(E129*P129,2)</f>
        <v>0</v>
      </c>
      <c r="R129" s="233"/>
      <c r="S129" s="233"/>
      <c r="T129" s="234">
        <v>0.83</v>
      </c>
      <c r="U129" s="233">
        <f>ROUND(E129*T129,2)</f>
        <v>1.66</v>
      </c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 t="s">
        <v>141</v>
      </c>
      <c r="AF129" s="217"/>
      <c r="AG129" s="217"/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1" x14ac:dyDescent="0.2">
      <c r="A130" s="218"/>
      <c r="B130" s="223"/>
      <c r="C130" s="269" t="s">
        <v>290</v>
      </c>
      <c r="D130" s="226"/>
      <c r="E130" s="229">
        <v>2</v>
      </c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4"/>
      <c r="U130" s="233"/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 t="s">
        <v>143</v>
      </c>
      <c r="AF130" s="217">
        <v>0</v>
      </c>
      <c r="AG130" s="217"/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x14ac:dyDescent="0.2">
      <c r="A131" s="219" t="s">
        <v>136</v>
      </c>
      <c r="B131" s="224" t="s">
        <v>87</v>
      </c>
      <c r="C131" s="270" t="s">
        <v>88</v>
      </c>
      <c r="D131" s="227"/>
      <c r="E131" s="230"/>
      <c r="F131" s="235"/>
      <c r="G131" s="235">
        <f>SUMIF(AE132:AE137,"&lt;&gt;NOR",G132:G137)</f>
        <v>0</v>
      </c>
      <c r="H131" s="235"/>
      <c r="I131" s="235">
        <f>SUM(I132:I137)</f>
        <v>0</v>
      </c>
      <c r="J131" s="235"/>
      <c r="K131" s="235">
        <f>SUM(K132:K137)</f>
        <v>0</v>
      </c>
      <c r="L131" s="235"/>
      <c r="M131" s="235">
        <f>SUM(M132:M137)</f>
        <v>0</v>
      </c>
      <c r="N131" s="235"/>
      <c r="O131" s="235">
        <f>SUM(O132:O137)</f>
        <v>0.02</v>
      </c>
      <c r="P131" s="235"/>
      <c r="Q131" s="235">
        <f>SUM(Q132:Q137)</f>
        <v>0</v>
      </c>
      <c r="R131" s="235"/>
      <c r="S131" s="235"/>
      <c r="T131" s="236"/>
      <c r="U131" s="235">
        <f>SUM(U132:U137)</f>
        <v>4.3900000000000006</v>
      </c>
      <c r="AE131" t="s">
        <v>137</v>
      </c>
    </row>
    <row r="132" spans="1:60" ht="22.5" outlineLevel="1" x14ac:dyDescent="0.2">
      <c r="A132" s="218">
        <v>59</v>
      </c>
      <c r="B132" s="223" t="s">
        <v>296</v>
      </c>
      <c r="C132" s="268" t="s">
        <v>297</v>
      </c>
      <c r="D132" s="225" t="s">
        <v>243</v>
      </c>
      <c r="E132" s="228">
        <v>5</v>
      </c>
      <c r="F132" s="232"/>
      <c r="G132" s="233">
        <f>ROUND(E132*F132,2)</f>
        <v>0</v>
      </c>
      <c r="H132" s="232"/>
      <c r="I132" s="233">
        <f>ROUND(E132*H132,2)</f>
        <v>0</v>
      </c>
      <c r="J132" s="232"/>
      <c r="K132" s="233">
        <f>ROUND(E132*J132,2)</f>
        <v>0</v>
      </c>
      <c r="L132" s="233">
        <v>21</v>
      </c>
      <c r="M132" s="233">
        <f>G132*(1+L132/100)</f>
        <v>0</v>
      </c>
      <c r="N132" s="233">
        <v>4.3299999999999996E-3</v>
      </c>
      <c r="O132" s="233">
        <f>ROUND(E132*N132,2)</f>
        <v>0.02</v>
      </c>
      <c r="P132" s="233">
        <v>0</v>
      </c>
      <c r="Q132" s="233">
        <f>ROUND(E132*P132,2)</f>
        <v>0</v>
      </c>
      <c r="R132" s="233"/>
      <c r="S132" s="233"/>
      <c r="T132" s="234">
        <v>0.74</v>
      </c>
      <c r="U132" s="233">
        <f>ROUND(E132*T132,2)</f>
        <v>3.7</v>
      </c>
      <c r="V132" s="217"/>
      <c r="W132" s="217"/>
      <c r="X132" s="217"/>
      <c r="Y132" s="217"/>
      <c r="Z132" s="217"/>
      <c r="AA132" s="217"/>
      <c r="AB132" s="217"/>
      <c r="AC132" s="217"/>
      <c r="AD132" s="217"/>
      <c r="AE132" s="217" t="s">
        <v>147</v>
      </c>
      <c r="AF132" s="217"/>
      <c r="AG132" s="217"/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1" x14ac:dyDescent="0.2">
      <c r="A133" s="218"/>
      <c r="B133" s="223"/>
      <c r="C133" s="269" t="s">
        <v>298</v>
      </c>
      <c r="D133" s="226"/>
      <c r="E133" s="229">
        <v>5</v>
      </c>
      <c r="F133" s="233"/>
      <c r="G133" s="233"/>
      <c r="H133" s="233"/>
      <c r="I133" s="233"/>
      <c r="J133" s="233"/>
      <c r="K133" s="233"/>
      <c r="L133" s="233"/>
      <c r="M133" s="233"/>
      <c r="N133" s="233"/>
      <c r="O133" s="233"/>
      <c r="P133" s="233"/>
      <c r="Q133" s="233"/>
      <c r="R133" s="233"/>
      <c r="S133" s="233"/>
      <c r="T133" s="234"/>
      <c r="U133" s="233"/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 t="s">
        <v>143</v>
      </c>
      <c r="AF133" s="217">
        <v>0</v>
      </c>
      <c r="AG133" s="217"/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 x14ac:dyDescent="0.2">
      <c r="A134" s="218">
        <v>60</v>
      </c>
      <c r="B134" s="223" t="s">
        <v>299</v>
      </c>
      <c r="C134" s="268" t="s">
        <v>300</v>
      </c>
      <c r="D134" s="225" t="s">
        <v>140</v>
      </c>
      <c r="E134" s="228">
        <v>1</v>
      </c>
      <c r="F134" s="232"/>
      <c r="G134" s="233">
        <f>ROUND(E134*F134,2)</f>
        <v>0</v>
      </c>
      <c r="H134" s="232"/>
      <c r="I134" s="233">
        <f>ROUND(E134*H134,2)</f>
        <v>0</v>
      </c>
      <c r="J134" s="232"/>
      <c r="K134" s="233">
        <f>ROUND(E134*J134,2)</f>
        <v>0</v>
      </c>
      <c r="L134" s="233">
        <v>21</v>
      </c>
      <c r="M134" s="233">
        <f>G134*(1+L134/100)</f>
        <v>0</v>
      </c>
      <c r="N134" s="233">
        <v>1.4400000000000001E-3</v>
      </c>
      <c r="O134" s="233">
        <f>ROUND(E134*N134,2)</f>
        <v>0</v>
      </c>
      <c r="P134" s="233">
        <v>0</v>
      </c>
      <c r="Q134" s="233">
        <f>ROUND(E134*P134,2)</f>
        <v>0</v>
      </c>
      <c r="R134" s="233"/>
      <c r="S134" s="233"/>
      <c r="T134" s="234">
        <v>0</v>
      </c>
      <c r="U134" s="233">
        <f>ROUND(E134*T134,2)</f>
        <v>0</v>
      </c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 t="s">
        <v>177</v>
      </c>
      <c r="AF134" s="217"/>
      <c r="AG134" s="217"/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ht="22.5" outlineLevel="1" x14ac:dyDescent="0.2">
      <c r="A135" s="218">
        <v>61</v>
      </c>
      <c r="B135" s="223" t="s">
        <v>301</v>
      </c>
      <c r="C135" s="268" t="s">
        <v>302</v>
      </c>
      <c r="D135" s="225" t="s">
        <v>140</v>
      </c>
      <c r="E135" s="228">
        <v>2</v>
      </c>
      <c r="F135" s="232"/>
      <c r="G135" s="233">
        <f>ROUND(E135*F135,2)</f>
        <v>0</v>
      </c>
      <c r="H135" s="232"/>
      <c r="I135" s="233">
        <f>ROUND(E135*H135,2)</f>
        <v>0</v>
      </c>
      <c r="J135" s="232"/>
      <c r="K135" s="233">
        <f>ROUND(E135*J135,2)</f>
        <v>0</v>
      </c>
      <c r="L135" s="233">
        <v>21</v>
      </c>
      <c r="M135" s="233">
        <f>G135*(1+L135/100)</f>
        <v>0</v>
      </c>
      <c r="N135" s="233">
        <v>0</v>
      </c>
      <c r="O135" s="233">
        <f>ROUND(E135*N135,2)</f>
        <v>0</v>
      </c>
      <c r="P135" s="233">
        <v>0</v>
      </c>
      <c r="Q135" s="233">
        <f>ROUND(E135*P135,2)</f>
        <v>0</v>
      </c>
      <c r="R135" s="233"/>
      <c r="S135" s="233"/>
      <c r="T135" s="234">
        <v>0</v>
      </c>
      <c r="U135" s="233">
        <f>ROUND(E135*T135,2)</f>
        <v>0</v>
      </c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 t="s">
        <v>177</v>
      </c>
      <c r="AF135" s="217"/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1" x14ac:dyDescent="0.2">
      <c r="A136" s="218"/>
      <c r="B136" s="223"/>
      <c r="C136" s="269" t="s">
        <v>290</v>
      </c>
      <c r="D136" s="226"/>
      <c r="E136" s="229">
        <v>2</v>
      </c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4"/>
      <c r="U136" s="233"/>
      <c r="V136" s="217"/>
      <c r="W136" s="217"/>
      <c r="X136" s="217"/>
      <c r="Y136" s="217"/>
      <c r="Z136" s="217"/>
      <c r="AA136" s="217"/>
      <c r="AB136" s="217"/>
      <c r="AC136" s="217"/>
      <c r="AD136" s="217"/>
      <c r="AE136" s="217" t="s">
        <v>143</v>
      </c>
      <c r="AF136" s="217">
        <v>0</v>
      </c>
      <c r="AG136" s="217"/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1" x14ac:dyDescent="0.2">
      <c r="A137" s="218">
        <v>62</v>
      </c>
      <c r="B137" s="223" t="s">
        <v>303</v>
      </c>
      <c r="C137" s="268" t="s">
        <v>304</v>
      </c>
      <c r="D137" s="225" t="s">
        <v>146</v>
      </c>
      <c r="E137" s="228">
        <v>0.5</v>
      </c>
      <c r="F137" s="232"/>
      <c r="G137" s="233">
        <f>ROUND(E137*F137,2)</f>
        <v>0</v>
      </c>
      <c r="H137" s="232"/>
      <c r="I137" s="233">
        <f>ROUND(E137*H137,2)</f>
        <v>0</v>
      </c>
      <c r="J137" s="232"/>
      <c r="K137" s="233">
        <f>ROUND(E137*J137,2)</f>
        <v>0</v>
      </c>
      <c r="L137" s="233">
        <v>21</v>
      </c>
      <c r="M137" s="233">
        <f>G137*(1+L137/100)</f>
        <v>0</v>
      </c>
      <c r="N137" s="233">
        <v>0</v>
      </c>
      <c r="O137" s="233">
        <f>ROUND(E137*N137,2)</f>
        <v>0</v>
      </c>
      <c r="P137" s="233">
        <v>0</v>
      </c>
      <c r="Q137" s="233">
        <f>ROUND(E137*P137,2)</f>
        <v>0</v>
      </c>
      <c r="R137" s="233"/>
      <c r="S137" s="233"/>
      <c r="T137" s="234">
        <v>1.37</v>
      </c>
      <c r="U137" s="233">
        <f>ROUND(E137*T137,2)</f>
        <v>0.69</v>
      </c>
      <c r="V137" s="217"/>
      <c r="W137" s="217"/>
      <c r="X137" s="217"/>
      <c r="Y137" s="217"/>
      <c r="Z137" s="217"/>
      <c r="AA137" s="217"/>
      <c r="AB137" s="217"/>
      <c r="AC137" s="217"/>
      <c r="AD137" s="217"/>
      <c r="AE137" s="217" t="s">
        <v>141</v>
      </c>
      <c r="AF137" s="217"/>
      <c r="AG137" s="217"/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x14ac:dyDescent="0.2">
      <c r="A138" s="219" t="s">
        <v>136</v>
      </c>
      <c r="B138" s="224" t="s">
        <v>89</v>
      </c>
      <c r="C138" s="270" t="s">
        <v>90</v>
      </c>
      <c r="D138" s="227"/>
      <c r="E138" s="230"/>
      <c r="F138" s="235"/>
      <c r="G138" s="235">
        <f>SUMIF(AE139:AE146,"&lt;&gt;NOR",G139:G146)</f>
        <v>0</v>
      </c>
      <c r="H138" s="235"/>
      <c r="I138" s="235">
        <f>SUM(I139:I146)</f>
        <v>0</v>
      </c>
      <c r="J138" s="235"/>
      <c r="K138" s="235">
        <f>SUM(K139:K146)</f>
        <v>0</v>
      </c>
      <c r="L138" s="235"/>
      <c r="M138" s="235">
        <f>SUM(M139:M146)</f>
        <v>0</v>
      </c>
      <c r="N138" s="235"/>
      <c r="O138" s="235">
        <f>SUM(O139:O146)</f>
        <v>0.03</v>
      </c>
      <c r="P138" s="235"/>
      <c r="Q138" s="235">
        <f>SUM(Q139:Q146)</f>
        <v>0</v>
      </c>
      <c r="R138" s="235"/>
      <c r="S138" s="235"/>
      <c r="T138" s="236"/>
      <c r="U138" s="235">
        <f>SUM(U139:U146)</f>
        <v>4.5</v>
      </c>
      <c r="AE138" t="s">
        <v>137</v>
      </c>
    </row>
    <row r="139" spans="1:60" ht="22.5" outlineLevel="1" x14ac:dyDescent="0.2">
      <c r="A139" s="218">
        <v>63</v>
      </c>
      <c r="B139" s="223" t="s">
        <v>305</v>
      </c>
      <c r="C139" s="268" t="s">
        <v>306</v>
      </c>
      <c r="D139" s="225" t="s">
        <v>307</v>
      </c>
      <c r="E139" s="228">
        <v>1</v>
      </c>
      <c r="F139" s="232"/>
      <c r="G139" s="233">
        <f>ROUND(E139*F139,2)</f>
        <v>0</v>
      </c>
      <c r="H139" s="232"/>
      <c r="I139" s="233">
        <f>ROUND(E139*H139,2)</f>
        <v>0</v>
      </c>
      <c r="J139" s="232"/>
      <c r="K139" s="233">
        <f>ROUND(E139*J139,2)</f>
        <v>0</v>
      </c>
      <c r="L139" s="233">
        <v>21</v>
      </c>
      <c r="M139" s="233">
        <f>G139*(1+L139/100)</f>
        <v>0</v>
      </c>
      <c r="N139" s="233">
        <v>1.421E-2</v>
      </c>
      <c r="O139" s="233">
        <f>ROUND(E139*N139,2)</f>
        <v>0.01</v>
      </c>
      <c r="P139" s="233">
        <v>0</v>
      </c>
      <c r="Q139" s="233">
        <f>ROUND(E139*P139,2)</f>
        <v>0</v>
      </c>
      <c r="R139" s="233"/>
      <c r="S139" s="233"/>
      <c r="T139" s="234">
        <v>1.19</v>
      </c>
      <c r="U139" s="233">
        <f>ROUND(E139*T139,2)</f>
        <v>1.19</v>
      </c>
      <c r="V139" s="217"/>
      <c r="W139" s="217"/>
      <c r="X139" s="217"/>
      <c r="Y139" s="217"/>
      <c r="Z139" s="217"/>
      <c r="AA139" s="217"/>
      <c r="AB139" s="217"/>
      <c r="AC139" s="217"/>
      <c r="AD139" s="217"/>
      <c r="AE139" s="217" t="s">
        <v>141</v>
      </c>
      <c r="AF139" s="217"/>
      <c r="AG139" s="217"/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1" x14ac:dyDescent="0.2">
      <c r="A140" s="218">
        <v>64</v>
      </c>
      <c r="B140" s="223" t="s">
        <v>308</v>
      </c>
      <c r="C140" s="268" t="s">
        <v>309</v>
      </c>
      <c r="D140" s="225" t="s">
        <v>307</v>
      </c>
      <c r="E140" s="228">
        <v>1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21</v>
      </c>
      <c r="M140" s="233">
        <f>G140*(1+L140/100)</f>
        <v>0</v>
      </c>
      <c r="N140" s="233">
        <v>6.77E-3</v>
      </c>
      <c r="O140" s="233">
        <f>ROUND(E140*N140,2)</f>
        <v>0.01</v>
      </c>
      <c r="P140" s="233">
        <v>0</v>
      </c>
      <c r="Q140" s="233">
        <f>ROUND(E140*P140,2)</f>
        <v>0</v>
      </c>
      <c r="R140" s="233"/>
      <c r="S140" s="233"/>
      <c r="T140" s="234">
        <v>0.28000000000000003</v>
      </c>
      <c r="U140" s="233">
        <f>ROUND(E140*T140,2)</f>
        <v>0.28000000000000003</v>
      </c>
      <c r="V140" s="217"/>
      <c r="W140" s="217"/>
      <c r="X140" s="217"/>
      <c r="Y140" s="217"/>
      <c r="Z140" s="217"/>
      <c r="AA140" s="217"/>
      <c r="AB140" s="217"/>
      <c r="AC140" s="217"/>
      <c r="AD140" s="217"/>
      <c r="AE140" s="217" t="s">
        <v>141</v>
      </c>
      <c r="AF140" s="217"/>
      <c r="AG140" s="217"/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ht="22.5" outlineLevel="1" x14ac:dyDescent="0.2">
      <c r="A141" s="218">
        <v>65</v>
      </c>
      <c r="B141" s="223" t="s">
        <v>310</v>
      </c>
      <c r="C141" s="268" t="s">
        <v>311</v>
      </c>
      <c r="D141" s="225" t="s">
        <v>146</v>
      </c>
      <c r="E141" s="228">
        <v>0.5</v>
      </c>
      <c r="F141" s="232"/>
      <c r="G141" s="233">
        <f>ROUND(E141*F141,2)</f>
        <v>0</v>
      </c>
      <c r="H141" s="232"/>
      <c r="I141" s="233">
        <f>ROUND(E141*H141,2)</f>
        <v>0</v>
      </c>
      <c r="J141" s="232"/>
      <c r="K141" s="233">
        <f>ROUND(E141*J141,2)</f>
        <v>0</v>
      </c>
      <c r="L141" s="233">
        <v>21</v>
      </c>
      <c r="M141" s="233">
        <f>G141*(1+L141/100)</f>
        <v>0</v>
      </c>
      <c r="N141" s="233">
        <v>0</v>
      </c>
      <c r="O141" s="233">
        <f>ROUND(E141*N141,2)</f>
        <v>0</v>
      </c>
      <c r="P141" s="233">
        <v>0</v>
      </c>
      <c r="Q141" s="233">
        <f>ROUND(E141*P141,2)</f>
        <v>0</v>
      </c>
      <c r="R141" s="233"/>
      <c r="S141" s="233"/>
      <c r="T141" s="234">
        <v>1.57</v>
      </c>
      <c r="U141" s="233">
        <f>ROUND(E141*T141,2)</f>
        <v>0.79</v>
      </c>
      <c r="V141" s="217"/>
      <c r="W141" s="217"/>
      <c r="X141" s="217"/>
      <c r="Y141" s="217"/>
      <c r="Z141" s="217"/>
      <c r="AA141" s="217"/>
      <c r="AB141" s="217"/>
      <c r="AC141" s="217"/>
      <c r="AD141" s="217"/>
      <c r="AE141" s="217" t="s">
        <v>141</v>
      </c>
      <c r="AF141" s="217"/>
      <c r="AG141" s="217"/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outlineLevel="1" x14ac:dyDescent="0.2">
      <c r="A142" s="218">
        <v>66</v>
      </c>
      <c r="B142" s="223" t="s">
        <v>312</v>
      </c>
      <c r="C142" s="268" t="s">
        <v>313</v>
      </c>
      <c r="D142" s="225" t="s">
        <v>140</v>
      </c>
      <c r="E142" s="228">
        <v>1</v>
      </c>
      <c r="F142" s="232"/>
      <c r="G142" s="233">
        <f>ROUND(E142*F142,2)</f>
        <v>0</v>
      </c>
      <c r="H142" s="232"/>
      <c r="I142" s="233">
        <f>ROUND(E142*H142,2)</f>
        <v>0</v>
      </c>
      <c r="J142" s="232"/>
      <c r="K142" s="233">
        <f>ROUND(E142*J142,2)</f>
        <v>0</v>
      </c>
      <c r="L142" s="233">
        <v>21</v>
      </c>
      <c r="M142" s="233">
        <f>G142*(1+L142/100)</f>
        <v>0</v>
      </c>
      <c r="N142" s="233">
        <v>2.0000000000000001E-4</v>
      </c>
      <c r="O142" s="233">
        <f>ROUND(E142*N142,2)</f>
        <v>0</v>
      </c>
      <c r="P142" s="233">
        <v>0</v>
      </c>
      <c r="Q142" s="233">
        <f>ROUND(E142*P142,2)</f>
        <v>0</v>
      </c>
      <c r="R142" s="233"/>
      <c r="S142" s="233"/>
      <c r="T142" s="234">
        <v>0.25</v>
      </c>
      <c r="U142" s="233">
        <f>ROUND(E142*T142,2)</f>
        <v>0.25</v>
      </c>
      <c r="V142" s="217"/>
      <c r="W142" s="217"/>
      <c r="X142" s="217"/>
      <c r="Y142" s="217"/>
      <c r="Z142" s="217"/>
      <c r="AA142" s="217"/>
      <c r="AB142" s="217"/>
      <c r="AC142" s="217"/>
      <c r="AD142" s="217"/>
      <c r="AE142" s="217" t="s">
        <v>141</v>
      </c>
      <c r="AF142" s="217"/>
      <c r="AG142" s="217"/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1" x14ac:dyDescent="0.2">
      <c r="A143" s="218">
        <v>67</v>
      </c>
      <c r="B143" s="223" t="s">
        <v>314</v>
      </c>
      <c r="C143" s="268" t="s">
        <v>315</v>
      </c>
      <c r="D143" s="225" t="s">
        <v>307</v>
      </c>
      <c r="E143" s="228">
        <v>1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21</v>
      </c>
      <c r="M143" s="233">
        <f>G143*(1+L143/100)</f>
        <v>0</v>
      </c>
      <c r="N143" s="233">
        <v>1.7000000000000001E-4</v>
      </c>
      <c r="O143" s="233">
        <f>ROUND(E143*N143,2)</f>
        <v>0</v>
      </c>
      <c r="P143" s="233">
        <v>0</v>
      </c>
      <c r="Q143" s="233">
        <f>ROUND(E143*P143,2)</f>
        <v>0</v>
      </c>
      <c r="R143" s="233"/>
      <c r="S143" s="233"/>
      <c r="T143" s="234">
        <v>0.23</v>
      </c>
      <c r="U143" s="233">
        <f>ROUND(E143*T143,2)</f>
        <v>0.23</v>
      </c>
      <c r="V143" s="217"/>
      <c r="W143" s="217"/>
      <c r="X143" s="217"/>
      <c r="Y143" s="217"/>
      <c r="Z143" s="217"/>
      <c r="AA143" s="217"/>
      <c r="AB143" s="217"/>
      <c r="AC143" s="217"/>
      <c r="AD143" s="217"/>
      <c r="AE143" s="217" t="s">
        <v>141</v>
      </c>
      <c r="AF143" s="217"/>
      <c r="AG143" s="217"/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1" x14ac:dyDescent="0.2">
      <c r="A144" s="218"/>
      <c r="B144" s="223"/>
      <c r="C144" s="269" t="s">
        <v>316</v>
      </c>
      <c r="D144" s="226"/>
      <c r="E144" s="229">
        <v>1</v>
      </c>
      <c r="F144" s="233"/>
      <c r="G144" s="233"/>
      <c r="H144" s="233"/>
      <c r="I144" s="233"/>
      <c r="J144" s="233"/>
      <c r="K144" s="233"/>
      <c r="L144" s="233"/>
      <c r="M144" s="233"/>
      <c r="N144" s="233"/>
      <c r="O144" s="233"/>
      <c r="P144" s="233"/>
      <c r="Q144" s="233"/>
      <c r="R144" s="233"/>
      <c r="S144" s="233"/>
      <c r="T144" s="234"/>
      <c r="U144" s="233"/>
      <c r="V144" s="217"/>
      <c r="W144" s="217"/>
      <c r="X144" s="217"/>
      <c r="Y144" s="217"/>
      <c r="Z144" s="217"/>
      <c r="AA144" s="217"/>
      <c r="AB144" s="217"/>
      <c r="AC144" s="217"/>
      <c r="AD144" s="217"/>
      <c r="AE144" s="217" t="s">
        <v>143</v>
      </c>
      <c r="AF144" s="217">
        <v>0</v>
      </c>
      <c r="AG144" s="217"/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ht="22.5" outlineLevel="1" x14ac:dyDescent="0.2">
      <c r="A145" s="218">
        <v>68</v>
      </c>
      <c r="B145" s="223" t="s">
        <v>317</v>
      </c>
      <c r="C145" s="268" t="s">
        <v>318</v>
      </c>
      <c r="D145" s="225" t="s">
        <v>307</v>
      </c>
      <c r="E145" s="228">
        <v>1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33">
        <v>1.0370000000000001E-2</v>
      </c>
      <c r="O145" s="233">
        <f>ROUND(E145*N145,2)</f>
        <v>0.01</v>
      </c>
      <c r="P145" s="233">
        <v>0</v>
      </c>
      <c r="Q145" s="233">
        <f>ROUND(E145*P145,2)</f>
        <v>0</v>
      </c>
      <c r="R145" s="233"/>
      <c r="S145" s="233"/>
      <c r="T145" s="234">
        <v>0.51</v>
      </c>
      <c r="U145" s="233">
        <f>ROUND(E145*T145,2)</f>
        <v>0.51</v>
      </c>
      <c r="V145" s="217"/>
      <c r="W145" s="217"/>
      <c r="X145" s="217"/>
      <c r="Y145" s="217"/>
      <c r="Z145" s="217"/>
      <c r="AA145" s="217"/>
      <c r="AB145" s="217"/>
      <c r="AC145" s="217"/>
      <c r="AD145" s="217"/>
      <c r="AE145" s="217" t="s">
        <v>141</v>
      </c>
      <c r="AF145" s="217"/>
      <c r="AG145" s="217"/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1" x14ac:dyDescent="0.2">
      <c r="A146" s="218">
        <v>69</v>
      </c>
      <c r="B146" s="223" t="s">
        <v>319</v>
      </c>
      <c r="C146" s="268" t="s">
        <v>320</v>
      </c>
      <c r="D146" s="225" t="s">
        <v>307</v>
      </c>
      <c r="E146" s="228">
        <v>1</v>
      </c>
      <c r="F146" s="232"/>
      <c r="G146" s="233">
        <f>ROUND(E146*F146,2)</f>
        <v>0</v>
      </c>
      <c r="H146" s="232"/>
      <c r="I146" s="233">
        <f>ROUND(E146*H146,2)</f>
        <v>0</v>
      </c>
      <c r="J146" s="232"/>
      <c r="K146" s="233">
        <f>ROUND(E146*J146,2)</f>
        <v>0</v>
      </c>
      <c r="L146" s="233">
        <v>21</v>
      </c>
      <c r="M146" s="233">
        <f>G146*(1+L146/100)</f>
        <v>0</v>
      </c>
      <c r="N146" s="233">
        <v>2.2399999999999998E-3</v>
      </c>
      <c r="O146" s="233">
        <f>ROUND(E146*N146,2)</f>
        <v>0</v>
      </c>
      <c r="P146" s="233">
        <v>0</v>
      </c>
      <c r="Q146" s="233">
        <f>ROUND(E146*P146,2)</f>
        <v>0</v>
      </c>
      <c r="R146" s="233"/>
      <c r="S146" s="233"/>
      <c r="T146" s="234">
        <v>1.25</v>
      </c>
      <c r="U146" s="233">
        <f>ROUND(E146*T146,2)</f>
        <v>1.25</v>
      </c>
      <c r="V146" s="217"/>
      <c r="W146" s="217"/>
      <c r="X146" s="217"/>
      <c r="Y146" s="217"/>
      <c r="Z146" s="217"/>
      <c r="AA146" s="217"/>
      <c r="AB146" s="217"/>
      <c r="AC146" s="217"/>
      <c r="AD146" s="217"/>
      <c r="AE146" s="217" t="s">
        <v>141</v>
      </c>
      <c r="AF146" s="217"/>
      <c r="AG146" s="217"/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x14ac:dyDescent="0.2">
      <c r="A147" s="219" t="s">
        <v>136</v>
      </c>
      <c r="B147" s="224" t="s">
        <v>91</v>
      </c>
      <c r="C147" s="270" t="s">
        <v>92</v>
      </c>
      <c r="D147" s="227"/>
      <c r="E147" s="230"/>
      <c r="F147" s="235"/>
      <c r="G147" s="235">
        <f>SUMIF(AE148:AE151,"&lt;&gt;NOR",G148:G151)</f>
        <v>0</v>
      </c>
      <c r="H147" s="235"/>
      <c r="I147" s="235">
        <f>SUM(I148:I151)</f>
        <v>0</v>
      </c>
      <c r="J147" s="235"/>
      <c r="K147" s="235">
        <f>SUM(K148:K151)</f>
        <v>0</v>
      </c>
      <c r="L147" s="235"/>
      <c r="M147" s="235">
        <f>SUM(M148:M151)</f>
        <v>0</v>
      </c>
      <c r="N147" s="235"/>
      <c r="O147" s="235">
        <f>SUM(O148:O151)</f>
        <v>0.93</v>
      </c>
      <c r="P147" s="235"/>
      <c r="Q147" s="235">
        <f>SUM(Q148:Q151)</f>
        <v>0</v>
      </c>
      <c r="R147" s="235"/>
      <c r="S147" s="235"/>
      <c r="T147" s="236"/>
      <c r="U147" s="235">
        <f>SUM(U148:U151)</f>
        <v>69.070000000000007</v>
      </c>
      <c r="AE147" t="s">
        <v>137</v>
      </c>
    </row>
    <row r="148" spans="1:60" ht="22.5" outlineLevel="1" x14ac:dyDescent="0.2">
      <c r="A148" s="218">
        <v>70</v>
      </c>
      <c r="B148" s="223" t="s">
        <v>321</v>
      </c>
      <c r="C148" s="268" t="s">
        <v>322</v>
      </c>
      <c r="D148" s="225" t="s">
        <v>243</v>
      </c>
      <c r="E148" s="228">
        <v>145</v>
      </c>
      <c r="F148" s="232"/>
      <c r="G148" s="233">
        <f>ROUND(E148*F148,2)</f>
        <v>0</v>
      </c>
      <c r="H148" s="232"/>
      <c r="I148" s="233">
        <f>ROUND(E148*H148,2)</f>
        <v>0</v>
      </c>
      <c r="J148" s="232"/>
      <c r="K148" s="233">
        <f>ROUND(E148*J148,2)</f>
        <v>0</v>
      </c>
      <c r="L148" s="233">
        <v>21</v>
      </c>
      <c r="M148" s="233">
        <f>G148*(1+L148/100)</f>
        <v>0</v>
      </c>
      <c r="N148" s="233">
        <v>6.4000000000000003E-3</v>
      </c>
      <c r="O148" s="233">
        <f>ROUND(E148*N148,2)</f>
        <v>0.93</v>
      </c>
      <c r="P148" s="233">
        <v>0</v>
      </c>
      <c r="Q148" s="233">
        <f>ROUND(E148*P148,2)</f>
        <v>0</v>
      </c>
      <c r="R148" s="233"/>
      <c r="S148" s="233"/>
      <c r="T148" s="234">
        <v>0.41</v>
      </c>
      <c r="U148" s="233">
        <f>ROUND(E148*T148,2)</f>
        <v>59.45</v>
      </c>
      <c r="V148" s="217"/>
      <c r="W148" s="217"/>
      <c r="X148" s="217"/>
      <c r="Y148" s="217"/>
      <c r="Z148" s="217"/>
      <c r="AA148" s="217"/>
      <c r="AB148" s="217"/>
      <c r="AC148" s="217"/>
      <c r="AD148" s="217"/>
      <c r="AE148" s="217" t="s">
        <v>141</v>
      </c>
      <c r="AF148" s="217"/>
      <c r="AG148" s="217"/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1" x14ac:dyDescent="0.2">
      <c r="A149" s="218"/>
      <c r="B149" s="223"/>
      <c r="C149" s="269" t="s">
        <v>323</v>
      </c>
      <c r="D149" s="226"/>
      <c r="E149" s="229">
        <v>145</v>
      </c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4"/>
      <c r="U149" s="233"/>
      <c r="V149" s="217"/>
      <c r="W149" s="217"/>
      <c r="X149" s="217"/>
      <c r="Y149" s="217"/>
      <c r="Z149" s="217"/>
      <c r="AA149" s="217"/>
      <c r="AB149" s="217"/>
      <c r="AC149" s="217"/>
      <c r="AD149" s="217"/>
      <c r="AE149" s="217" t="s">
        <v>143</v>
      </c>
      <c r="AF149" s="217">
        <v>0</v>
      </c>
      <c r="AG149" s="217"/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ht="22.5" outlineLevel="1" x14ac:dyDescent="0.2">
      <c r="A150" s="218">
        <v>71</v>
      </c>
      <c r="B150" s="223" t="s">
        <v>324</v>
      </c>
      <c r="C150" s="268" t="s">
        <v>325</v>
      </c>
      <c r="D150" s="225" t="s">
        <v>146</v>
      </c>
      <c r="E150" s="228">
        <v>2</v>
      </c>
      <c r="F150" s="232"/>
      <c r="G150" s="233">
        <f>ROUND(E150*F150,2)</f>
        <v>0</v>
      </c>
      <c r="H150" s="232"/>
      <c r="I150" s="233">
        <f>ROUND(E150*H150,2)</f>
        <v>0</v>
      </c>
      <c r="J150" s="232"/>
      <c r="K150" s="233">
        <f>ROUND(E150*J150,2)</f>
        <v>0</v>
      </c>
      <c r="L150" s="233">
        <v>21</v>
      </c>
      <c r="M150" s="233">
        <f>G150*(1+L150/100)</f>
        <v>0</v>
      </c>
      <c r="N150" s="233">
        <v>0</v>
      </c>
      <c r="O150" s="233">
        <f>ROUND(E150*N150,2)</f>
        <v>0</v>
      </c>
      <c r="P150" s="233">
        <v>0</v>
      </c>
      <c r="Q150" s="233">
        <f>ROUND(E150*P150,2)</f>
        <v>0</v>
      </c>
      <c r="R150" s="233"/>
      <c r="S150" s="233"/>
      <c r="T150" s="234">
        <v>3.25</v>
      </c>
      <c r="U150" s="233">
        <f>ROUND(E150*T150,2)</f>
        <v>6.5</v>
      </c>
      <c r="V150" s="217"/>
      <c r="W150" s="217"/>
      <c r="X150" s="217"/>
      <c r="Y150" s="217"/>
      <c r="Z150" s="217"/>
      <c r="AA150" s="217"/>
      <c r="AB150" s="217"/>
      <c r="AC150" s="217"/>
      <c r="AD150" s="217"/>
      <c r="AE150" s="217" t="s">
        <v>141</v>
      </c>
      <c r="AF150" s="217"/>
      <c r="AG150" s="217"/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ht="22.5" outlineLevel="1" x14ac:dyDescent="0.2">
      <c r="A151" s="218">
        <v>72</v>
      </c>
      <c r="B151" s="223" t="s">
        <v>326</v>
      </c>
      <c r="C151" s="268" t="s">
        <v>327</v>
      </c>
      <c r="D151" s="225" t="s">
        <v>140</v>
      </c>
      <c r="E151" s="228">
        <v>12</v>
      </c>
      <c r="F151" s="232"/>
      <c r="G151" s="233">
        <f>ROUND(E151*F151,2)</f>
        <v>0</v>
      </c>
      <c r="H151" s="232"/>
      <c r="I151" s="233">
        <f>ROUND(E151*H151,2)</f>
        <v>0</v>
      </c>
      <c r="J151" s="232"/>
      <c r="K151" s="233">
        <f>ROUND(E151*J151,2)</f>
        <v>0</v>
      </c>
      <c r="L151" s="233">
        <v>21</v>
      </c>
      <c r="M151" s="233">
        <f>G151*(1+L151/100)</f>
        <v>0</v>
      </c>
      <c r="N151" s="233">
        <v>6.0000000000000002E-5</v>
      </c>
      <c r="O151" s="233">
        <f>ROUND(E151*N151,2)</f>
        <v>0</v>
      </c>
      <c r="P151" s="233">
        <v>0</v>
      </c>
      <c r="Q151" s="233">
        <f>ROUND(E151*P151,2)</f>
        <v>0</v>
      </c>
      <c r="R151" s="233"/>
      <c r="S151" s="233"/>
      <c r="T151" s="234">
        <v>0.26</v>
      </c>
      <c r="U151" s="233">
        <f>ROUND(E151*T151,2)</f>
        <v>3.12</v>
      </c>
      <c r="V151" s="217"/>
      <c r="W151" s="217"/>
      <c r="X151" s="217"/>
      <c r="Y151" s="217"/>
      <c r="Z151" s="217"/>
      <c r="AA151" s="217"/>
      <c r="AB151" s="217"/>
      <c r="AC151" s="217"/>
      <c r="AD151" s="217"/>
      <c r="AE151" s="217" t="s">
        <v>141</v>
      </c>
      <c r="AF151" s="217"/>
      <c r="AG151" s="217"/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x14ac:dyDescent="0.2">
      <c r="A152" s="219" t="s">
        <v>136</v>
      </c>
      <c r="B152" s="224" t="s">
        <v>93</v>
      </c>
      <c r="C152" s="270" t="s">
        <v>94</v>
      </c>
      <c r="D152" s="227"/>
      <c r="E152" s="230"/>
      <c r="F152" s="235"/>
      <c r="G152" s="235">
        <f>SUMIF(AE153:AE157,"&lt;&gt;NOR",G153:G157)</f>
        <v>0</v>
      </c>
      <c r="H152" s="235"/>
      <c r="I152" s="235">
        <f>SUM(I153:I157)</f>
        <v>0</v>
      </c>
      <c r="J152" s="235"/>
      <c r="K152" s="235">
        <f>SUM(K153:K157)</f>
        <v>0</v>
      </c>
      <c r="L152" s="235"/>
      <c r="M152" s="235">
        <f>SUM(M153:M157)</f>
        <v>0</v>
      </c>
      <c r="N152" s="235"/>
      <c r="O152" s="235">
        <f>SUM(O153:O157)</f>
        <v>0</v>
      </c>
      <c r="P152" s="235"/>
      <c r="Q152" s="235">
        <f>SUM(Q153:Q157)</f>
        <v>0</v>
      </c>
      <c r="R152" s="235"/>
      <c r="S152" s="235"/>
      <c r="T152" s="236"/>
      <c r="U152" s="235">
        <f>SUM(U153:U157)</f>
        <v>5.2799999999999994</v>
      </c>
      <c r="AE152" t="s">
        <v>137</v>
      </c>
    </row>
    <row r="153" spans="1:60" ht="22.5" outlineLevel="1" x14ac:dyDescent="0.2">
      <c r="A153" s="218">
        <v>73</v>
      </c>
      <c r="B153" s="223" t="s">
        <v>328</v>
      </c>
      <c r="C153" s="268" t="s">
        <v>329</v>
      </c>
      <c r="D153" s="225" t="s">
        <v>140</v>
      </c>
      <c r="E153" s="228">
        <v>10</v>
      </c>
      <c r="F153" s="232"/>
      <c r="G153" s="233">
        <f>ROUND(E153*F153,2)</f>
        <v>0</v>
      </c>
      <c r="H153" s="232"/>
      <c r="I153" s="233">
        <f>ROUND(E153*H153,2)</f>
        <v>0</v>
      </c>
      <c r="J153" s="232"/>
      <c r="K153" s="233">
        <f>ROUND(E153*J153,2)</f>
        <v>0</v>
      </c>
      <c r="L153" s="233">
        <v>21</v>
      </c>
      <c r="M153" s="233">
        <f>G153*(1+L153/100)</f>
        <v>0</v>
      </c>
      <c r="N153" s="233">
        <v>2.0000000000000001E-4</v>
      </c>
      <c r="O153" s="233">
        <f>ROUND(E153*N153,2)</f>
        <v>0</v>
      </c>
      <c r="P153" s="233">
        <v>0</v>
      </c>
      <c r="Q153" s="233">
        <f>ROUND(E153*P153,2)</f>
        <v>0</v>
      </c>
      <c r="R153" s="233"/>
      <c r="S153" s="233"/>
      <c r="T153" s="234">
        <v>0.17</v>
      </c>
      <c r="U153" s="233">
        <f>ROUND(E153*T153,2)</f>
        <v>1.7</v>
      </c>
      <c r="V153" s="217"/>
      <c r="W153" s="217"/>
      <c r="X153" s="217"/>
      <c r="Y153" s="217"/>
      <c r="Z153" s="217"/>
      <c r="AA153" s="217"/>
      <c r="AB153" s="217"/>
      <c r="AC153" s="217"/>
      <c r="AD153" s="217"/>
      <c r="AE153" s="217" t="s">
        <v>141</v>
      </c>
      <c r="AF153" s="217"/>
      <c r="AG153" s="217"/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outlineLevel="1" x14ac:dyDescent="0.2">
      <c r="A154" s="218">
        <v>74</v>
      </c>
      <c r="B154" s="223" t="s">
        <v>330</v>
      </c>
      <c r="C154" s="268" t="s">
        <v>331</v>
      </c>
      <c r="D154" s="225" t="s">
        <v>140</v>
      </c>
      <c r="E154" s="228">
        <v>10</v>
      </c>
      <c r="F154" s="232"/>
      <c r="G154" s="233">
        <f>ROUND(E154*F154,2)</f>
        <v>0</v>
      </c>
      <c r="H154" s="232"/>
      <c r="I154" s="233">
        <f>ROUND(E154*H154,2)</f>
        <v>0</v>
      </c>
      <c r="J154" s="232"/>
      <c r="K154" s="233">
        <f>ROUND(E154*J154,2)</f>
        <v>0</v>
      </c>
      <c r="L154" s="233">
        <v>21</v>
      </c>
      <c r="M154" s="233">
        <f>G154*(1+L154/100)</f>
        <v>0</v>
      </c>
      <c r="N154" s="233">
        <v>2.5999999999999998E-4</v>
      </c>
      <c r="O154" s="233">
        <f>ROUND(E154*N154,2)</f>
        <v>0</v>
      </c>
      <c r="P154" s="233">
        <v>0</v>
      </c>
      <c r="Q154" s="233">
        <f>ROUND(E154*P154,2)</f>
        <v>0</v>
      </c>
      <c r="R154" s="233"/>
      <c r="S154" s="233"/>
      <c r="T154" s="234">
        <v>0</v>
      </c>
      <c r="U154" s="233">
        <f>ROUND(E154*T154,2)</f>
        <v>0</v>
      </c>
      <c r="V154" s="217"/>
      <c r="W154" s="217"/>
      <c r="X154" s="217"/>
      <c r="Y154" s="217"/>
      <c r="Z154" s="217"/>
      <c r="AA154" s="217"/>
      <c r="AB154" s="217"/>
      <c r="AC154" s="217"/>
      <c r="AD154" s="217"/>
      <c r="AE154" s="217" t="s">
        <v>177</v>
      </c>
      <c r="AF154" s="217"/>
      <c r="AG154" s="217"/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ht="22.5" outlineLevel="1" x14ac:dyDescent="0.2">
      <c r="A155" s="218">
        <v>75</v>
      </c>
      <c r="B155" s="223" t="s">
        <v>332</v>
      </c>
      <c r="C155" s="268" t="s">
        <v>333</v>
      </c>
      <c r="D155" s="225" t="s">
        <v>140</v>
      </c>
      <c r="E155" s="228">
        <v>10</v>
      </c>
      <c r="F155" s="232"/>
      <c r="G155" s="233">
        <f>ROUND(E155*F155,2)</f>
        <v>0</v>
      </c>
      <c r="H155" s="232"/>
      <c r="I155" s="233">
        <f>ROUND(E155*H155,2)</f>
        <v>0</v>
      </c>
      <c r="J155" s="232"/>
      <c r="K155" s="233">
        <f>ROUND(E155*J155,2)</f>
        <v>0</v>
      </c>
      <c r="L155" s="233">
        <v>21</v>
      </c>
      <c r="M155" s="233">
        <f>G155*(1+L155/100)</f>
        <v>0</v>
      </c>
      <c r="N155" s="233">
        <v>1.4999999999999999E-4</v>
      </c>
      <c r="O155" s="233">
        <f>ROUND(E155*N155,2)</f>
        <v>0</v>
      </c>
      <c r="P155" s="233">
        <v>0</v>
      </c>
      <c r="Q155" s="233">
        <f>ROUND(E155*P155,2)</f>
        <v>0</v>
      </c>
      <c r="R155" s="233"/>
      <c r="S155" s="233"/>
      <c r="T155" s="234">
        <v>0.08</v>
      </c>
      <c r="U155" s="233">
        <f>ROUND(E155*T155,2)</f>
        <v>0.8</v>
      </c>
      <c r="V155" s="217"/>
      <c r="W155" s="217"/>
      <c r="X155" s="217"/>
      <c r="Y155" s="217"/>
      <c r="Z155" s="217"/>
      <c r="AA155" s="217"/>
      <c r="AB155" s="217"/>
      <c r="AC155" s="217"/>
      <c r="AD155" s="217"/>
      <c r="AE155" s="217" t="s">
        <v>141</v>
      </c>
      <c r="AF155" s="217"/>
      <c r="AG155" s="217"/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outlineLevel="1" x14ac:dyDescent="0.2">
      <c r="A156" s="218">
        <v>76</v>
      </c>
      <c r="B156" s="223" t="s">
        <v>334</v>
      </c>
      <c r="C156" s="268" t="s">
        <v>335</v>
      </c>
      <c r="D156" s="225" t="s">
        <v>140</v>
      </c>
      <c r="E156" s="228">
        <v>20</v>
      </c>
      <c r="F156" s="232"/>
      <c r="G156" s="233">
        <f>ROUND(E156*F156,2)</f>
        <v>0</v>
      </c>
      <c r="H156" s="232"/>
      <c r="I156" s="233">
        <f>ROUND(E156*H156,2)</f>
        <v>0</v>
      </c>
      <c r="J156" s="232"/>
      <c r="K156" s="233">
        <f>ROUND(E156*J156,2)</f>
        <v>0</v>
      </c>
      <c r="L156" s="233">
        <v>21</v>
      </c>
      <c r="M156" s="233">
        <f>G156*(1+L156/100)</f>
        <v>0</v>
      </c>
      <c r="N156" s="233">
        <v>1.4999999999999999E-4</v>
      </c>
      <c r="O156" s="233">
        <f>ROUND(E156*N156,2)</f>
        <v>0</v>
      </c>
      <c r="P156" s="233">
        <v>0</v>
      </c>
      <c r="Q156" s="233">
        <f>ROUND(E156*P156,2)</f>
        <v>0</v>
      </c>
      <c r="R156" s="233"/>
      <c r="S156" s="233"/>
      <c r="T156" s="234">
        <v>0.08</v>
      </c>
      <c r="U156" s="233">
        <f>ROUND(E156*T156,2)</f>
        <v>1.6</v>
      </c>
      <c r="V156" s="217"/>
      <c r="W156" s="217"/>
      <c r="X156" s="217"/>
      <c r="Y156" s="217"/>
      <c r="Z156" s="217"/>
      <c r="AA156" s="217"/>
      <c r="AB156" s="217"/>
      <c r="AC156" s="217"/>
      <c r="AD156" s="217"/>
      <c r="AE156" s="217" t="s">
        <v>141</v>
      </c>
      <c r="AF156" s="217"/>
      <c r="AG156" s="217"/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outlineLevel="1" x14ac:dyDescent="0.2">
      <c r="A157" s="218">
        <v>77</v>
      </c>
      <c r="B157" s="223" t="s">
        <v>336</v>
      </c>
      <c r="C157" s="268" t="s">
        <v>337</v>
      </c>
      <c r="D157" s="225" t="s">
        <v>146</v>
      </c>
      <c r="E157" s="228">
        <v>0.5</v>
      </c>
      <c r="F157" s="232"/>
      <c r="G157" s="233">
        <f>ROUND(E157*F157,2)</f>
        <v>0</v>
      </c>
      <c r="H157" s="232"/>
      <c r="I157" s="233">
        <f>ROUND(E157*H157,2)</f>
        <v>0</v>
      </c>
      <c r="J157" s="232"/>
      <c r="K157" s="233">
        <f>ROUND(E157*J157,2)</f>
        <v>0</v>
      </c>
      <c r="L157" s="233">
        <v>21</v>
      </c>
      <c r="M157" s="233">
        <f>G157*(1+L157/100)</f>
        <v>0</v>
      </c>
      <c r="N157" s="233">
        <v>0</v>
      </c>
      <c r="O157" s="233">
        <f>ROUND(E157*N157,2)</f>
        <v>0</v>
      </c>
      <c r="P157" s="233">
        <v>0</v>
      </c>
      <c r="Q157" s="233">
        <f>ROUND(E157*P157,2)</f>
        <v>0</v>
      </c>
      <c r="R157" s="233"/>
      <c r="S157" s="233"/>
      <c r="T157" s="234">
        <v>2.35</v>
      </c>
      <c r="U157" s="233">
        <f>ROUND(E157*T157,2)</f>
        <v>1.18</v>
      </c>
      <c r="V157" s="217"/>
      <c r="W157" s="217"/>
      <c r="X157" s="217"/>
      <c r="Y157" s="217"/>
      <c r="Z157" s="217"/>
      <c r="AA157" s="217"/>
      <c r="AB157" s="217"/>
      <c r="AC157" s="217"/>
      <c r="AD157" s="217"/>
      <c r="AE157" s="217" t="s">
        <v>141</v>
      </c>
      <c r="AF157" s="217"/>
      <c r="AG157" s="217"/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x14ac:dyDescent="0.2">
      <c r="A158" s="219" t="s">
        <v>136</v>
      </c>
      <c r="B158" s="224" t="s">
        <v>95</v>
      </c>
      <c r="C158" s="270" t="s">
        <v>96</v>
      </c>
      <c r="D158" s="227"/>
      <c r="E158" s="230"/>
      <c r="F158" s="235"/>
      <c r="G158" s="235">
        <f>SUMIF(AE159:AE163,"&lt;&gt;NOR",G159:G163)</f>
        <v>0</v>
      </c>
      <c r="H158" s="235"/>
      <c r="I158" s="235">
        <f>SUM(I159:I163)</f>
        <v>0</v>
      </c>
      <c r="J158" s="235"/>
      <c r="K158" s="235">
        <f>SUM(K159:K163)</f>
        <v>0</v>
      </c>
      <c r="L158" s="235"/>
      <c r="M158" s="235">
        <f>SUM(M159:M163)</f>
        <v>0</v>
      </c>
      <c r="N158" s="235"/>
      <c r="O158" s="235">
        <f>SUM(O159:O163)</f>
        <v>0.68</v>
      </c>
      <c r="P158" s="235"/>
      <c r="Q158" s="235">
        <f>SUM(Q159:Q163)</f>
        <v>0</v>
      </c>
      <c r="R158" s="235"/>
      <c r="S158" s="235"/>
      <c r="T158" s="236"/>
      <c r="U158" s="235">
        <f>SUM(U159:U163)</f>
        <v>12.129999999999999</v>
      </c>
      <c r="AE158" t="s">
        <v>137</v>
      </c>
    </row>
    <row r="159" spans="1:60" outlineLevel="1" x14ac:dyDescent="0.2">
      <c r="A159" s="218">
        <v>78</v>
      </c>
      <c r="B159" s="223" t="s">
        <v>338</v>
      </c>
      <c r="C159" s="268" t="s">
        <v>339</v>
      </c>
      <c r="D159" s="225" t="s">
        <v>140</v>
      </c>
      <c r="E159" s="228">
        <v>10</v>
      </c>
      <c r="F159" s="232"/>
      <c r="G159" s="233">
        <f>ROUND(E159*F159,2)</f>
        <v>0</v>
      </c>
      <c r="H159" s="232"/>
      <c r="I159" s="233">
        <f>ROUND(E159*H159,2)</f>
        <v>0</v>
      </c>
      <c r="J159" s="232"/>
      <c r="K159" s="233">
        <f>ROUND(E159*J159,2)</f>
        <v>0</v>
      </c>
      <c r="L159" s="233">
        <v>21</v>
      </c>
      <c r="M159" s="233">
        <f>G159*(1+L159/100)</f>
        <v>0</v>
      </c>
      <c r="N159" s="233">
        <v>6.7559999999999995E-2</v>
      </c>
      <c r="O159" s="233">
        <f>ROUND(E159*N159,2)</f>
        <v>0.68</v>
      </c>
      <c r="P159" s="233">
        <v>0</v>
      </c>
      <c r="Q159" s="233">
        <f>ROUND(E159*P159,2)</f>
        <v>0</v>
      </c>
      <c r="R159" s="233"/>
      <c r="S159" s="233"/>
      <c r="T159" s="234">
        <v>1.01</v>
      </c>
      <c r="U159" s="233">
        <f>ROUND(E159*T159,2)</f>
        <v>10.1</v>
      </c>
      <c r="V159" s="217"/>
      <c r="W159" s="217"/>
      <c r="X159" s="217"/>
      <c r="Y159" s="217"/>
      <c r="Z159" s="217"/>
      <c r="AA159" s="217"/>
      <c r="AB159" s="217"/>
      <c r="AC159" s="217"/>
      <c r="AD159" s="217"/>
      <c r="AE159" s="217" t="s">
        <v>141</v>
      </c>
      <c r="AF159" s="217"/>
      <c r="AG159" s="217"/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 x14ac:dyDescent="0.2">
      <c r="A160" s="218"/>
      <c r="B160" s="223"/>
      <c r="C160" s="269" t="s">
        <v>340</v>
      </c>
      <c r="D160" s="226"/>
      <c r="E160" s="229">
        <v>10</v>
      </c>
      <c r="F160" s="233"/>
      <c r="G160" s="233"/>
      <c r="H160" s="233"/>
      <c r="I160" s="233"/>
      <c r="J160" s="233"/>
      <c r="K160" s="233"/>
      <c r="L160" s="233"/>
      <c r="M160" s="233"/>
      <c r="N160" s="233"/>
      <c r="O160" s="233"/>
      <c r="P160" s="233"/>
      <c r="Q160" s="233"/>
      <c r="R160" s="233"/>
      <c r="S160" s="233"/>
      <c r="T160" s="234"/>
      <c r="U160" s="233"/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 t="s">
        <v>143</v>
      </c>
      <c r="AF160" s="217">
        <v>0</v>
      </c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1" x14ac:dyDescent="0.2">
      <c r="A161" s="218">
        <v>79</v>
      </c>
      <c r="B161" s="223" t="s">
        <v>341</v>
      </c>
      <c r="C161" s="268" t="s">
        <v>342</v>
      </c>
      <c r="D161" s="225" t="s">
        <v>343</v>
      </c>
      <c r="E161" s="228">
        <v>10</v>
      </c>
      <c r="F161" s="232"/>
      <c r="G161" s="233">
        <f>ROUND(E161*F161,2)</f>
        <v>0</v>
      </c>
      <c r="H161" s="232"/>
      <c r="I161" s="233">
        <f>ROUND(E161*H161,2)</f>
        <v>0</v>
      </c>
      <c r="J161" s="232"/>
      <c r="K161" s="233">
        <f>ROUND(E161*J161,2)</f>
        <v>0</v>
      </c>
      <c r="L161" s="233">
        <v>21</v>
      </c>
      <c r="M161" s="233">
        <f>G161*(1+L161/100)</f>
        <v>0</v>
      </c>
      <c r="N161" s="233">
        <v>0</v>
      </c>
      <c r="O161" s="233">
        <f>ROUND(E161*N161,2)</f>
        <v>0</v>
      </c>
      <c r="P161" s="233">
        <v>0</v>
      </c>
      <c r="Q161" s="233">
        <f>ROUND(E161*P161,2)</f>
        <v>0</v>
      </c>
      <c r="R161" s="233"/>
      <c r="S161" s="233"/>
      <c r="T161" s="234">
        <v>0</v>
      </c>
      <c r="U161" s="233">
        <f>ROUND(E161*T161,2)</f>
        <v>0</v>
      </c>
      <c r="V161" s="217"/>
      <c r="W161" s="217"/>
      <c r="X161" s="217"/>
      <c r="Y161" s="217"/>
      <c r="Z161" s="217"/>
      <c r="AA161" s="217"/>
      <c r="AB161" s="217"/>
      <c r="AC161" s="217"/>
      <c r="AD161" s="217"/>
      <c r="AE161" s="217" t="s">
        <v>177</v>
      </c>
      <c r="AF161" s="217"/>
      <c r="AG161" s="217"/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outlineLevel="1" x14ac:dyDescent="0.2">
      <c r="A162" s="218"/>
      <c r="B162" s="223"/>
      <c r="C162" s="269" t="s">
        <v>340</v>
      </c>
      <c r="D162" s="226"/>
      <c r="E162" s="229">
        <v>10</v>
      </c>
      <c r="F162" s="233"/>
      <c r="G162" s="233"/>
      <c r="H162" s="233"/>
      <c r="I162" s="233"/>
      <c r="J162" s="233"/>
      <c r="K162" s="233"/>
      <c r="L162" s="233"/>
      <c r="M162" s="233"/>
      <c r="N162" s="233"/>
      <c r="O162" s="233"/>
      <c r="P162" s="233"/>
      <c r="Q162" s="233"/>
      <c r="R162" s="233"/>
      <c r="S162" s="233"/>
      <c r="T162" s="234"/>
      <c r="U162" s="233"/>
      <c r="V162" s="217"/>
      <c r="W162" s="217"/>
      <c r="X162" s="217"/>
      <c r="Y162" s="217"/>
      <c r="Z162" s="217"/>
      <c r="AA162" s="217"/>
      <c r="AB162" s="217"/>
      <c r="AC162" s="217"/>
      <c r="AD162" s="217"/>
      <c r="AE162" s="217" t="s">
        <v>143</v>
      </c>
      <c r="AF162" s="217">
        <v>0</v>
      </c>
      <c r="AG162" s="217"/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outlineLevel="1" x14ac:dyDescent="0.2">
      <c r="A163" s="218">
        <v>80</v>
      </c>
      <c r="B163" s="223" t="s">
        <v>344</v>
      </c>
      <c r="C163" s="268" t="s">
        <v>345</v>
      </c>
      <c r="D163" s="225" t="s">
        <v>146</v>
      </c>
      <c r="E163" s="228">
        <v>0.75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21</v>
      </c>
      <c r="M163" s="233">
        <f>G163*(1+L163/100)</f>
        <v>0</v>
      </c>
      <c r="N163" s="233">
        <v>0</v>
      </c>
      <c r="O163" s="233">
        <f>ROUND(E163*N163,2)</f>
        <v>0</v>
      </c>
      <c r="P163" s="233">
        <v>0</v>
      </c>
      <c r="Q163" s="233">
        <f>ROUND(E163*P163,2)</f>
        <v>0</v>
      </c>
      <c r="R163" s="233"/>
      <c r="S163" s="233"/>
      <c r="T163" s="234">
        <v>2.71</v>
      </c>
      <c r="U163" s="233">
        <f>ROUND(E163*T163,2)</f>
        <v>2.0299999999999998</v>
      </c>
      <c r="V163" s="217"/>
      <c r="W163" s="217"/>
      <c r="X163" s="217"/>
      <c r="Y163" s="217"/>
      <c r="Z163" s="217"/>
      <c r="AA163" s="217"/>
      <c r="AB163" s="217"/>
      <c r="AC163" s="217"/>
      <c r="AD163" s="217"/>
      <c r="AE163" s="217" t="s">
        <v>141</v>
      </c>
      <c r="AF163" s="217"/>
      <c r="AG163" s="217"/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x14ac:dyDescent="0.2">
      <c r="A164" s="219" t="s">
        <v>136</v>
      </c>
      <c r="B164" s="224" t="s">
        <v>97</v>
      </c>
      <c r="C164" s="270" t="s">
        <v>98</v>
      </c>
      <c r="D164" s="227"/>
      <c r="E164" s="230"/>
      <c r="F164" s="235"/>
      <c r="G164" s="235">
        <f>SUMIF(AE165:AE177,"&lt;&gt;NOR",G165:G177)</f>
        <v>0</v>
      </c>
      <c r="H164" s="235"/>
      <c r="I164" s="235">
        <f>SUM(I165:I177)</f>
        <v>0</v>
      </c>
      <c r="J164" s="235"/>
      <c r="K164" s="235">
        <f>SUM(K165:K177)</f>
        <v>0</v>
      </c>
      <c r="L164" s="235"/>
      <c r="M164" s="235">
        <f>SUM(M165:M177)</f>
        <v>0</v>
      </c>
      <c r="N164" s="235"/>
      <c r="O164" s="235">
        <f>SUM(O165:O177)</f>
        <v>9.64</v>
      </c>
      <c r="P164" s="235"/>
      <c r="Q164" s="235">
        <f>SUM(Q165:Q177)</f>
        <v>0</v>
      </c>
      <c r="R164" s="235"/>
      <c r="S164" s="235"/>
      <c r="T164" s="236"/>
      <c r="U164" s="235">
        <f>SUM(U165:U177)</f>
        <v>555.58000000000004</v>
      </c>
      <c r="AE164" t="s">
        <v>137</v>
      </c>
    </row>
    <row r="165" spans="1:60" ht="22.5" outlineLevel="1" x14ac:dyDescent="0.2">
      <c r="A165" s="218">
        <v>81</v>
      </c>
      <c r="B165" s="223" t="s">
        <v>346</v>
      </c>
      <c r="C165" s="268" t="s">
        <v>347</v>
      </c>
      <c r="D165" s="225" t="s">
        <v>243</v>
      </c>
      <c r="E165" s="228">
        <v>340.4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33">
        <v>8.4899999999999993E-3</v>
      </c>
      <c r="O165" s="233">
        <f>ROUND(E165*N165,2)</f>
        <v>2.89</v>
      </c>
      <c r="P165" s="233">
        <v>0</v>
      </c>
      <c r="Q165" s="233">
        <f>ROUND(E165*P165,2)</f>
        <v>0</v>
      </c>
      <c r="R165" s="233"/>
      <c r="S165" s="233"/>
      <c r="T165" s="234">
        <v>0.49</v>
      </c>
      <c r="U165" s="233">
        <f>ROUND(E165*T165,2)</f>
        <v>166.8</v>
      </c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 t="s">
        <v>141</v>
      </c>
      <c r="AF165" s="217"/>
      <c r="AG165" s="217"/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1" x14ac:dyDescent="0.2">
      <c r="A166" s="218"/>
      <c r="B166" s="223"/>
      <c r="C166" s="269" t="s">
        <v>348</v>
      </c>
      <c r="D166" s="226"/>
      <c r="E166" s="229">
        <v>340.4</v>
      </c>
      <c r="F166" s="233"/>
      <c r="G166" s="233"/>
      <c r="H166" s="233"/>
      <c r="I166" s="233"/>
      <c r="J166" s="233"/>
      <c r="K166" s="233"/>
      <c r="L166" s="233"/>
      <c r="M166" s="233"/>
      <c r="N166" s="233"/>
      <c r="O166" s="233"/>
      <c r="P166" s="233"/>
      <c r="Q166" s="233"/>
      <c r="R166" s="233"/>
      <c r="S166" s="233"/>
      <c r="T166" s="234"/>
      <c r="U166" s="233"/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 t="s">
        <v>143</v>
      </c>
      <c r="AF166" s="217">
        <v>0</v>
      </c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ht="22.5" outlineLevel="1" x14ac:dyDescent="0.2">
      <c r="A167" s="218">
        <v>82</v>
      </c>
      <c r="B167" s="223" t="s">
        <v>346</v>
      </c>
      <c r="C167" s="268" t="s">
        <v>349</v>
      </c>
      <c r="D167" s="225" t="s">
        <v>243</v>
      </c>
      <c r="E167" s="228">
        <v>212.75</v>
      </c>
      <c r="F167" s="232"/>
      <c r="G167" s="233">
        <f>ROUND(E167*F167,2)</f>
        <v>0</v>
      </c>
      <c r="H167" s="232"/>
      <c r="I167" s="233">
        <f>ROUND(E167*H167,2)</f>
        <v>0</v>
      </c>
      <c r="J167" s="232"/>
      <c r="K167" s="233">
        <f>ROUND(E167*J167,2)</f>
        <v>0</v>
      </c>
      <c r="L167" s="233">
        <v>21</v>
      </c>
      <c r="M167" s="233">
        <f>G167*(1+L167/100)</f>
        <v>0</v>
      </c>
      <c r="N167" s="233">
        <v>8.4899999999999993E-3</v>
      </c>
      <c r="O167" s="233">
        <f>ROUND(E167*N167,2)</f>
        <v>1.81</v>
      </c>
      <c r="P167" s="233">
        <v>0</v>
      </c>
      <c r="Q167" s="233">
        <f>ROUND(E167*P167,2)</f>
        <v>0</v>
      </c>
      <c r="R167" s="233"/>
      <c r="S167" s="233"/>
      <c r="T167" s="234">
        <v>0.49</v>
      </c>
      <c r="U167" s="233">
        <f>ROUND(E167*T167,2)</f>
        <v>104.25</v>
      </c>
      <c r="V167" s="217"/>
      <c r="W167" s="217"/>
      <c r="X167" s="217"/>
      <c r="Y167" s="217"/>
      <c r="Z167" s="217"/>
      <c r="AA167" s="217"/>
      <c r="AB167" s="217"/>
      <c r="AC167" s="217"/>
      <c r="AD167" s="217"/>
      <c r="AE167" s="217" t="s">
        <v>141</v>
      </c>
      <c r="AF167" s="217"/>
      <c r="AG167" s="217"/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outlineLevel="1" x14ac:dyDescent="0.2">
      <c r="A168" s="218"/>
      <c r="B168" s="223"/>
      <c r="C168" s="269" t="s">
        <v>350</v>
      </c>
      <c r="D168" s="226"/>
      <c r="E168" s="229">
        <v>212.75</v>
      </c>
      <c r="F168" s="233"/>
      <c r="G168" s="233"/>
      <c r="H168" s="233"/>
      <c r="I168" s="233"/>
      <c r="J168" s="233"/>
      <c r="K168" s="233"/>
      <c r="L168" s="233"/>
      <c r="M168" s="233"/>
      <c r="N168" s="233"/>
      <c r="O168" s="233"/>
      <c r="P168" s="233"/>
      <c r="Q168" s="233"/>
      <c r="R168" s="233"/>
      <c r="S168" s="233"/>
      <c r="T168" s="234"/>
      <c r="U168" s="233"/>
      <c r="V168" s="217"/>
      <c r="W168" s="217"/>
      <c r="X168" s="217"/>
      <c r="Y168" s="217"/>
      <c r="Z168" s="217"/>
      <c r="AA168" s="217"/>
      <c r="AB168" s="217"/>
      <c r="AC168" s="217"/>
      <c r="AD168" s="217"/>
      <c r="AE168" s="217" t="s">
        <v>143</v>
      </c>
      <c r="AF168" s="217">
        <v>0</v>
      </c>
      <c r="AG168" s="217"/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ht="22.5" outlineLevel="1" x14ac:dyDescent="0.2">
      <c r="A169" s="218">
        <v>83</v>
      </c>
      <c r="B169" s="223" t="s">
        <v>351</v>
      </c>
      <c r="C169" s="268" t="s">
        <v>352</v>
      </c>
      <c r="D169" s="225" t="s">
        <v>243</v>
      </c>
      <c r="E169" s="228">
        <v>158.69999999999999</v>
      </c>
      <c r="F169" s="232"/>
      <c r="G169" s="233">
        <f>ROUND(E169*F169,2)</f>
        <v>0</v>
      </c>
      <c r="H169" s="232"/>
      <c r="I169" s="233">
        <f>ROUND(E169*H169,2)</f>
        <v>0</v>
      </c>
      <c r="J169" s="232"/>
      <c r="K169" s="233">
        <f>ROUND(E169*J169,2)</f>
        <v>0</v>
      </c>
      <c r="L169" s="233">
        <v>21</v>
      </c>
      <c r="M169" s="233">
        <f>G169*(1+L169/100)</f>
        <v>0</v>
      </c>
      <c r="N169" s="233">
        <v>8.4899999999999993E-3</v>
      </c>
      <c r="O169" s="233">
        <f>ROUND(E169*N169,2)</f>
        <v>1.35</v>
      </c>
      <c r="P169" s="233">
        <v>0</v>
      </c>
      <c r="Q169" s="233">
        <f>ROUND(E169*P169,2)</f>
        <v>0</v>
      </c>
      <c r="R169" s="233"/>
      <c r="S169" s="233"/>
      <c r="T169" s="234">
        <v>0.49</v>
      </c>
      <c r="U169" s="233">
        <f>ROUND(E169*T169,2)</f>
        <v>77.760000000000005</v>
      </c>
      <c r="V169" s="217"/>
      <c r="W169" s="217"/>
      <c r="X169" s="217"/>
      <c r="Y169" s="217"/>
      <c r="Z169" s="217"/>
      <c r="AA169" s="217"/>
      <c r="AB169" s="217"/>
      <c r="AC169" s="217"/>
      <c r="AD169" s="217"/>
      <c r="AE169" s="217" t="s">
        <v>141</v>
      </c>
      <c r="AF169" s="217"/>
      <c r="AG169" s="217"/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outlineLevel="1" x14ac:dyDescent="0.2">
      <c r="A170" s="218"/>
      <c r="B170" s="223"/>
      <c r="C170" s="269" t="s">
        <v>353</v>
      </c>
      <c r="D170" s="226"/>
      <c r="E170" s="229">
        <v>158.69999999999999</v>
      </c>
      <c r="F170" s="233"/>
      <c r="G170" s="233"/>
      <c r="H170" s="233"/>
      <c r="I170" s="233"/>
      <c r="J170" s="233"/>
      <c r="K170" s="233"/>
      <c r="L170" s="233"/>
      <c r="M170" s="233"/>
      <c r="N170" s="233"/>
      <c r="O170" s="233"/>
      <c r="P170" s="233"/>
      <c r="Q170" s="233"/>
      <c r="R170" s="233"/>
      <c r="S170" s="233"/>
      <c r="T170" s="234"/>
      <c r="U170" s="233"/>
      <c r="V170" s="217"/>
      <c r="W170" s="217"/>
      <c r="X170" s="217"/>
      <c r="Y170" s="217"/>
      <c r="Z170" s="217"/>
      <c r="AA170" s="217"/>
      <c r="AB170" s="217"/>
      <c r="AC170" s="217"/>
      <c r="AD170" s="217"/>
      <c r="AE170" s="217" t="s">
        <v>143</v>
      </c>
      <c r="AF170" s="217">
        <v>0</v>
      </c>
      <c r="AG170" s="217"/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ht="22.5" outlineLevel="1" x14ac:dyDescent="0.2">
      <c r="A171" s="218">
        <v>84</v>
      </c>
      <c r="B171" s="223" t="s">
        <v>351</v>
      </c>
      <c r="C171" s="268" t="s">
        <v>354</v>
      </c>
      <c r="D171" s="225" t="s">
        <v>243</v>
      </c>
      <c r="E171" s="228">
        <v>317.39999999999998</v>
      </c>
      <c r="F171" s="232"/>
      <c r="G171" s="233">
        <f>ROUND(E171*F171,2)</f>
        <v>0</v>
      </c>
      <c r="H171" s="232"/>
      <c r="I171" s="233">
        <f>ROUND(E171*H171,2)</f>
        <v>0</v>
      </c>
      <c r="J171" s="232"/>
      <c r="K171" s="233">
        <f>ROUND(E171*J171,2)</f>
        <v>0</v>
      </c>
      <c r="L171" s="233">
        <v>21</v>
      </c>
      <c r="M171" s="233">
        <f>G171*(1+L171/100)</f>
        <v>0</v>
      </c>
      <c r="N171" s="233">
        <v>8.4899999999999993E-3</v>
      </c>
      <c r="O171" s="233">
        <f>ROUND(E171*N171,2)</f>
        <v>2.69</v>
      </c>
      <c r="P171" s="233">
        <v>0</v>
      </c>
      <c r="Q171" s="233">
        <f>ROUND(E171*P171,2)</f>
        <v>0</v>
      </c>
      <c r="R171" s="233"/>
      <c r="S171" s="233"/>
      <c r="T171" s="234">
        <v>0.49</v>
      </c>
      <c r="U171" s="233">
        <f>ROUND(E171*T171,2)</f>
        <v>155.53</v>
      </c>
      <c r="V171" s="217"/>
      <c r="W171" s="217"/>
      <c r="X171" s="217"/>
      <c r="Y171" s="217"/>
      <c r="Z171" s="217"/>
      <c r="AA171" s="217"/>
      <c r="AB171" s="217"/>
      <c r="AC171" s="217"/>
      <c r="AD171" s="217"/>
      <c r="AE171" s="217" t="s">
        <v>141</v>
      </c>
      <c r="AF171" s="217"/>
      <c r="AG171" s="217"/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outlineLevel="1" x14ac:dyDescent="0.2">
      <c r="A172" s="218"/>
      <c r="B172" s="223"/>
      <c r="C172" s="269" t="s">
        <v>355</v>
      </c>
      <c r="D172" s="226"/>
      <c r="E172" s="229">
        <v>317.39999999999998</v>
      </c>
      <c r="F172" s="233"/>
      <c r="G172" s="233"/>
      <c r="H172" s="233"/>
      <c r="I172" s="233"/>
      <c r="J172" s="233"/>
      <c r="K172" s="233"/>
      <c r="L172" s="233"/>
      <c r="M172" s="233"/>
      <c r="N172" s="233"/>
      <c r="O172" s="233"/>
      <c r="P172" s="233"/>
      <c r="Q172" s="233"/>
      <c r="R172" s="233"/>
      <c r="S172" s="233"/>
      <c r="T172" s="234"/>
      <c r="U172" s="233"/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 t="s">
        <v>143</v>
      </c>
      <c r="AF172" s="217">
        <v>0</v>
      </c>
      <c r="AG172" s="217"/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ht="22.5" outlineLevel="1" x14ac:dyDescent="0.2">
      <c r="A173" s="218">
        <v>85</v>
      </c>
      <c r="B173" s="223" t="s">
        <v>356</v>
      </c>
      <c r="C173" s="268" t="s">
        <v>357</v>
      </c>
      <c r="D173" s="225" t="s">
        <v>243</v>
      </c>
      <c r="E173" s="228">
        <v>44.85</v>
      </c>
      <c r="F173" s="232"/>
      <c r="G173" s="233">
        <f>ROUND(E173*F173,2)</f>
        <v>0</v>
      </c>
      <c r="H173" s="232"/>
      <c r="I173" s="233">
        <f>ROUND(E173*H173,2)</f>
        <v>0</v>
      </c>
      <c r="J173" s="232"/>
      <c r="K173" s="233">
        <f>ROUND(E173*J173,2)</f>
        <v>0</v>
      </c>
      <c r="L173" s="233">
        <v>21</v>
      </c>
      <c r="M173" s="233">
        <f>G173*(1+L173/100)</f>
        <v>0</v>
      </c>
      <c r="N173" s="233">
        <v>1.966E-2</v>
      </c>
      <c r="O173" s="233">
        <f>ROUND(E173*N173,2)</f>
        <v>0.88</v>
      </c>
      <c r="P173" s="233">
        <v>0</v>
      </c>
      <c r="Q173" s="233">
        <f>ROUND(E173*P173,2)</f>
        <v>0</v>
      </c>
      <c r="R173" s="233"/>
      <c r="S173" s="233"/>
      <c r="T173" s="234">
        <v>0.67900000000000005</v>
      </c>
      <c r="U173" s="233">
        <f>ROUND(E173*T173,2)</f>
        <v>30.45</v>
      </c>
      <c r="V173" s="217"/>
      <c r="W173" s="217"/>
      <c r="X173" s="217"/>
      <c r="Y173" s="217"/>
      <c r="Z173" s="217"/>
      <c r="AA173" s="217"/>
      <c r="AB173" s="217"/>
      <c r="AC173" s="217"/>
      <c r="AD173" s="217"/>
      <c r="AE173" s="217" t="s">
        <v>141</v>
      </c>
      <c r="AF173" s="217"/>
      <c r="AG173" s="217"/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outlineLevel="1" x14ac:dyDescent="0.2">
      <c r="A174" s="218"/>
      <c r="B174" s="223"/>
      <c r="C174" s="269" t="s">
        <v>358</v>
      </c>
      <c r="D174" s="226"/>
      <c r="E174" s="229">
        <v>44.85</v>
      </c>
      <c r="F174" s="233"/>
      <c r="G174" s="233"/>
      <c r="H174" s="233"/>
      <c r="I174" s="233"/>
      <c r="J174" s="233"/>
      <c r="K174" s="233"/>
      <c r="L174" s="233"/>
      <c r="M174" s="233"/>
      <c r="N174" s="233"/>
      <c r="O174" s="233"/>
      <c r="P174" s="233"/>
      <c r="Q174" s="233"/>
      <c r="R174" s="233"/>
      <c r="S174" s="233"/>
      <c r="T174" s="234"/>
      <c r="U174" s="233"/>
      <c r="V174" s="217"/>
      <c r="W174" s="217"/>
      <c r="X174" s="217"/>
      <c r="Y174" s="217"/>
      <c r="Z174" s="217"/>
      <c r="AA174" s="217"/>
      <c r="AB174" s="217"/>
      <c r="AC174" s="217"/>
      <c r="AD174" s="217"/>
      <c r="AE174" s="217" t="s">
        <v>143</v>
      </c>
      <c r="AF174" s="217">
        <v>0</v>
      </c>
      <c r="AG174" s="217"/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ht="22.5" outlineLevel="1" x14ac:dyDescent="0.2">
      <c r="A175" s="218">
        <v>86</v>
      </c>
      <c r="B175" s="223" t="s">
        <v>359</v>
      </c>
      <c r="C175" s="268" t="s">
        <v>360</v>
      </c>
      <c r="D175" s="225" t="s">
        <v>361</v>
      </c>
      <c r="E175" s="228">
        <v>1</v>
      </c>
      <c r="F175" s="232"/>
      <c r="G175" s="233">
        <f>ROUND(E175*F175,2)</f>
        <v>0</v>
      </c>
      <c r="H175" s="232"/>
      <c r="I175" s="233">
        <f>ROUND(E175*H175,2)</f>
        <v>0</v>
      </c>
      <c r="J175" s="232"/>
      <c r="K175" s="233">
        <f>ROUND(E175*J175,2)</f>
        <v>0</v>
      </c>
      <c r="L175" s="233">
        <v>21</v>
      </c>
      <c r="M175" s="233">
        <f>G175*(1+L175/100)</f>
        <v>0</v>
      </c>
      <c r="N175" s="233">
        <v>5.2599999999999999E-3</v>
      </c>
      <c r="O175" s="233">
        <f>ROUND(E175*N175,2)</f>
        <v>0.01</v>
      </c>
      <c r="P175" s="233">
        <v>0</v>
      </c>
      <c r="Q175" s="233">
        <f>ROUND(E175*P175,2)</f>
        <v>0</v>
      </c>
      <c r="R175" s="233"/>
      <c r="S175" s="233"/>
      <c r="T175" s="234">
        <v>0.77</v>
      </c>
      <c r="U175" s="233">
        <f>ROUND(E175*T175,2)</f>
        <v>0.77</v>
      </c>
      <c r="V175" s="217"/>
      <c r="W175" s="217"/>
      <c r="X175" s="217"/>
      <c r="Y175" s="217"/>
      <c r="Z175" s="217"/>
      <c r="AA175" s="217"/>
      <c r="AB175" s="217"/>
      <c r="AC175" s="217"/>
      <c r="AD175" s="217"/>
      <c r="AE175" s="217" t="s">
        <v>141</v>
      </c>
      <c r="AF175" s="217"/>
      <c r="AG175" s="217"/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ht="22.5" outlineLevel="1" x14ac:dyDescent="0.2">
      <c r="A176" s="218">
        <v>87</v>
      </c>
      <c r="B176" s="223" t="s">
        <v>359</v>
      </c>
      <c r="C176" s="268" t="s">
        <v>362</v>
      </c>
      <c r="D176" s="225" t="s">
        <v>361</v>
      </c>
      <c r="E176" s="228">
        <v>1</v>
      </c>
      <c r="F176" s="232"/>
      <c r="G176" s="233">
        <f>ROUND(E176*F176,2)</f>
        <v>0</v>
      </c>
      <c r="H176" s="232"/>
      <c r="I176" s="233">
        <f>ROUND(E176*H176,2)</f>
        <v>0</v>
      </c>
      <c r="J176" s="232"/>
      <c r="K176" s="233">
        <f>ROUND(E176*J176,2)</f>
        <v>0</v>
      </c>
      <c r="L176" s="233">
        <v>21</v>
      </c>
      <c r="M176" s="233">
        <f>G176*(1+L176/100)</f>
        <v>0</v>
      </c>
      <c r="N176" s="233">
        <v>5.2599999999999999E-3</v>
      </c>
      <c r="O176" s="233">
        <f>ROUND(E176*N176,2)</f>
        <v>0.01</v>
      </c>
      <c r="P176" s="233">
        <v>0</v>
      </c>
      <c r="Q176" s="233">
        <f>ROUND(E176*P176,2)</f>
        <v>0</v>
      </c>
      <c r="R176" s="233"/>
      <c r="S176" s="233"/>
      <c r="T176" s="234">
        <v>0.77</v>
      </c>
      <c r="U176" s="233">
        <f>ROUND(E176*T176,2)</f>
        <v>0.77</v>
      </c>
      <c r="V176" s="217"/>
      <c r="W176" s="217"/>
      <c r="X176" s="217"/>
      <c r="Y176" s="217"/>
      <c r="Z176" s="217"/>
      <c r="AA176" s="217"/>
      <c r="AB176" s="217"/>
      <c r="AC176" s="217"/>
      <c r="AD176" s="217"/>
      <c r="AE176" s="217" t="s">
        <v>141</v>
      </c>
      <c r="AF176" s="217"/>
      <c r="AG176" s="217"/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ht="22.5" outlineLevel="1" x14ac:dyDescent="0.2">
      <c r="A177" s="218">
        <v>88</v>
      </c>
      <c r="B177" s="223" t="s">
        <v>363</v>
      </c>
      <c r="C177" s="268" t="s">
        <v>364</v>
      </c>
      <c r="D177" s="225" t="s">
        <v>146</v>
      </c>
      <c r="E177" s="228">
        <v>11</v>
      </c>
      <c r="F177" s="232"/>
      <c r="G177" s="233">
        <f>ROUND(E177*F177,2)</f>
        <v>0</v>
      </c>
      <c r="H177" s="232"/>
      <c r="I177" s="233">
        <f>ROUND(E177*H177,2)</f>
        <v>0</v>
      </c>
      <c r="J177" s="232"/>
      <c r="K177" s="233">
        <f>ROUND(E177*J177,2)</f>
        <v>0</v>
      </c>
      <c r="L177" s="233">
        <v>21</v>
      </c>
      <c r="M177" s="233">
        <f>G177*(1+L177/100)</f>
        <v>0</v>
      </c>
      <c r="N177" s="233">
        <v>0</v>
      </c>
      <c r="O177" s="233">
        <f>ROUND(E177*N177,2)</f>
        <v>0</v>
      </c>
      <c r="P177" s="233">
        <v>0</v>
      </c>
      <c r="Q177" s="233">
        <f>ROUND(E177*P177,2)</f>
        <v>0</v>
      </c>
      <c r="R177" s="233"/>
      <c r="S177" s="233"/>
      <c r="T177" s="234">
        <v>1.75</v>
      </c>
      <c r="U177" s="233">
        <f>ROUND(E177*T177,2)</f>
        <v>19.25</v>
      </c>
      <c r="V177" s="217"/>
      <c r="W177" s="217"/>
      <c r="X177" s="217"/>
      <c r="Y177" s="217"/>
      <c r="Z177" s="217"/>
      <c r="AA177" s="217"/>
      <c r="AB177" s="217"/>
      <c r="AC177" s="217"/>
      <c r="AD177" s="217"/>
      <c r="AE177" s="217" t="s">
        <v>141</v>
      </c>
      <c r="AF177" s="217"/>
      <c r="AG177" s="217"/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x14ac:dyDescent="0.2">
      <c r="A178" s="219" t="s">
        <v>136</v>
      </c>
      <c r="B178" s="224" t="s">
        <v>99</v>
      </c>
      <c r="C178" s="270" t="s">
        <v>100</v>
      </c>
      <c r="D178" s="227"/>
      <c r="E178" s="230"/>
      <c r="F178" s="235"/>
      <c r="G178" s="235">
        <f>SUMIF(AE179:AE181,"&lt;&gt;NOR",G179:G181)</f>
        <v>0</v>
      </c>
      <c r="H178" s="235"/>
      <c r="I178" s="235">
        <f>SUM(I179:I181)</f>
        <v>0</v>
      </c>
      <c r="J178" s="235"/>
      <c r="K178" s="235">
        <f>SUM(K179:K181)</f>
        <v>0</v>
      </c>
      <c r="L178" s="235"/>
      <c r="M178" s="235">
        <f>SUM(M179:M181)</f>
        <v>0</v>
      </c>
      <c r="N178" s="235"/>
      <c r="O178" s="235">
        <f>SUM(O179:O181)</f>
        <v>0.88</v>
      </c>
      <c r="P178" s="235"/>
      <c r="Q178" s="235">
        <f>SUM(Q179:Q181)</f>
        <v>0</v>
      </c>
      <c r="R178" s="235"/>
      <c r="S178" s="235"/>
      <c r="T178" s="236"/>
      <c r="U178" s="235">
        <f>SUM(U179:U181)</f>
        <v>78.789999999999992</v>
      </c>
      <c r="AE178" t="s">
        <v>137</v>
      </c>
    </row>
    <row r="179" spans="1:60" ht="22.5" outlineLevel="1" x14ac:dyDescent="0.2">
      <c r="A179" s="218">
        <v>89</v>
      </c>
      <c r="B179" s="223" t="s">
        <v>365</v>
      </c>
      <c r="C179" s="268" t="s">
        <v>366</v>
      </c>
      <c r="D179" s="225" t="s">
        <v>140</v>
      </c>
      <c r="E179" s="228">
        <v>18</v>
      </c>
      <c r="F179" s="232"/>
      <c r="G179" s="233">
        <f>ROUND(E179*F179,2)</f>
        <v>0</v>
      </c>
      <c r="H179" s="232"/>
      <c r="I179" s="233">
        <f>ROUND(E179*H179,2)</f>
        <v>0</v>
      </c>
      <c r="J179" s="232"/>
      <c r="K179" s="233">
        <f>ROUND(E179*J179,2)</f>
        <v>0</v>
      </c>
      <c r="L179" s="233">
        <v>21</v>
      </c>
      <c r="M179" s="233">
        <f>G179*(1+L179/100)</f>
        <v>0</v>
      </c>
      <c r="N179" s="233">
        <v>4.8759999999999998E-2</v>
      </c>
      <c r="O179" s="233">
        <f>ROUND(E179*N179,2)</f>
        <v>0.88</v>
      </c>
      <c r="P179" s="233">
        <v>0</v>
      </c>
      <c r="Q179" s="233">
        <f>ROUND(E179*P179,2)</f>
        <v>0</v>
      </c>
      <c r="R179" s="233"/>
      <c r="S179" s="233"/>
      <c r="T179" s="234">
        <v>4.3099999999999996</v>
      </c>
      <c r="U179" s="233">
        <f>ROUND(E179*T179,2)</f>
        <v>77.58</v>
      </c>
      <c r="V179" s="217"/>
      <c r="W179" s="217"/>
      <c r="X179" s="217"/>
      <c r="Y179" s="217"/>
      <c r="Z179" s="217"/>
      <c r="AA179" s="217"/>
      <c r="AB179" s="217"/>
      <c r="AC179" s="217"/>
      <c r="AD179" s="217"/>
      <c r="AE179" s="217" t="s">
        <v>147</v>
      </c>
      <c r="AF179" s="217"/>
      <c r="AG179" s="217"/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outlineLevel="1" x14ac:dyDescent="0.2">
      <c r="A180" s="218"/>
      <c r="B180" s="223"/>
      <c r="C180" s="269" t="s">
        <v>367</v>
      </c>
      <c r="D180" s="226"/>
      <c r="E180" s="229">
        <v>18</v>
      </c>
      <c r="F180" s="233"/>
      <c r="G180" s="233"/>
      <c r="H180" s="233"/>
      <c r="I180" s="233"/>
      <c r="J180" s="233"/>
      <c r="K180" s="233"/>
      <c r="L180" s="233"/>
      <c r="M180" s="233"/>
      <c r="N180" s="233"/>
      <c r="O180" s="233"/>
      <c r="P180" s="233"/>
      <c r="Q180" s="233"/>
      <c r="R180" s="233"/>
      <c r="S180" s="233"/>
      <c r="T180" s="234"/>
      <c r="U180" s="233"/>
      <c r="V180" s="217"/>
      <c r="W180" s="217"/>
      <c r="X180" s="217"/>
      <c r="Y180" s="217"/>
      <c r="Z180" s="217"/>
      <c r="AA180" s="217"/>
      <c r="AB180" s="217"/>
      <c r="AC180" s="217"/>
      <c r="AD180" s="217"/>
      <c r="AE180" s="217" t="s">
        <v>143</v>
      </c>
      <c r="AF180" s="217">
        <v>0</v>
      </c>
      <c r="AG180" s="217"/>
      <c r="AH180" s="217"/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outlineLevel="1" x14ac:dyDescent="0.2">
      <c r="A181" s="218">
        <v>90</v>
      </c>
      <c r="B181" s="223" t="s">
        <v>368</v>
      </c>
      <c r="C181" s="268" t="s">
        <v>369</v>
      </c>
      <c r="D181" s="225" t="s">
        <v>146</v>
      </c>
      <c r="E181" s="228">
        <v>0.5</v>
      </c>
      <c r="F181" s="232"/>
      <c r="G181" s="233">
        <f>ROUND(E181*F181,2)</f>
        <v>0</v>
      </c>
      <c r="H181" s="232"/>
      <c r="I181" s="233">
        <f>ROUND(E181*H181,2)</f>
        <v>0</v>
      </c>
      <c r="J181" s="232"/>
      <c r="K181" s="233">
        <f>ROUND(E181*J181,2)</f>
        <v>0</v>
      </c>
      <c r="L181" s="233">
        <v>21</v>
      </c>
      <c r="M181" s="233">
        <f>G181*(1+L181/100)</f>
        <v>0</v>
      </c>
      <c r="N181" s="233">
        <v>0</v>
      </c>
      <c r="O181" s="233">
        <f>ROUND(E181*N181,2)</f>
        <v>0</v>
      </c>
      <c r="P181" s="233">
        <v>0</v>
      </c>
      <c r="Q181" s="233">
        <f>ROUND(E181*P181,2)</f>
        <v>0</v>
      </c>
      <c r="R181" s="233"/>
      <c r="S181" s="233"/>
      <c r="T181" s="234">
        <v>2.42</v>
      </c>
      <c r="U181" s="233">
        <f>ROUND(E181*T181,2)</f>
        <v>1.21</v>
      </c>
      <c r="V181" s="217"/>
      <c r="W181" s="217"/>
      <c r="X181" s="217"/>
      <c r="Y181" s="217"/>
      <c r="Z181" s="217"/>
      <c r="AA181" s="217"/>
      <c r="AB181" s="217"/>
      <c r="AC181" s="217"/>
      <c r="AD181" s="217"/>
      <c r="AE181" s="217" t="s">
        <v>141</v>
      </c>
      <c r="AF181" s="217"/>
      <c r="AG181" s="217"/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x14ac:dyDescent="0.2">
      <c r="A182" s="219" t="s">
        <v>136</v>
      </c>
      <c r="B182" s="224" t="s">
        <v>101</v>
      </c>
      <c r="C182" s="270" t="s">
        <v>102</v>
      </c>
      <c r="D182" s="227"/>
      <c r="E182" s="230"/>
      <c r="F182" s="235"/>
      <c r="G182" s="235">
        <f>SUMIF(AE183:AE203,"&lt;&gt;NOR",G183:G203)</f>
        <v>0</v>
      </c>
      <c r="H182" s="235"/>
      <c r="I182" s="235">
        <f>SUM(I183:I203)</f>
        <v>0</v>
      </c>
      <c r="J182" s="235"/>
      <c r="K182" s="235">
        <f>SUM(K183:K203)</f>
        <v>0</v>
      </c>
      <c r="L182" s="235"/>
      <c r="M182" s="235">
        <f>SUM(M183:M203)</f>
        <v>0</v>
      </c>
      <c r="N182" s="235"/>
      <c r="O182" s="235">
        <f>SUM(O183:O203)</f>
        <v>5.15</v>
      </c>
      <c r="P182" s="235"/>
      <c r="Q182" s="235">
        <f>SUM(Q183:Q203)</f>
        <v>0</v>
      </c>
      <c r="R182" s="235"/>
      <c r="S182" s="235"/>
      <c r="T182" s="236"/>
      <c r="U182" s="235">
        <f>SUM(U183:U203)</f>
        <v>39.130000000000003</v>
      </c>
      <c r="AE182" t="s">
        <v>137</v>
      </c>
    </row>
    <row r="183" spans="1:60" outlineLevel="1" x14ac:dyDescent="0.2">
      <c r="A183" s="218">
        <v>91</v>
      </c>
      <c r="B183" s="223" t="s">
        <v>370</v>
      </c>
      <c r="C183" s="268" t="s">
        <v>371</v>
      </c>
      <c r="D183" s="225" t="s">
        <v>146</v>
      </c>
      <c r="E183" s="228">
        <v>13</v>
      </c>
      <c r="F183" s="232"/>
      <c r="G183" s="233">
        <f>ROUND(E183*F183,2)</f>
        <v>0</v>
      </c>
      <c r="H183" s="232"/>
      <c r="I183" s="233">
        <f>ROUND(E183*H183,2)</f>
        <v>0</v>
      </c>
      <c r="J183" s="232"/>
      <c r="K183" s="233">
        <f>ROUND(E183*J183,2)</f>
        <v>0</v>
      </c>
      <c r="L183" s="233">
        <v>21</v>
      </c>
      <c r="M183" s="233">
        <f>G183*(1+L183/100)</f>
        <v>0</v>
      </c>
      <c r="N183" s="233">
        <v>0</v>
      </c>
      <c r="O183" s="233">
        <f>ROUND(E183*N183,2)</f>
        <v>0</v>
      </c>
      <c r="P183" s="233">
        <v>0</v>
      </c>
      <c r="Q183" s="233">
        <f>ROUND(E183*P183,2)</f>
        <v>0</v>
      </c>
      <c r="R183" s="233"/>
      <c r="S183" s="233"/>
      <c r="T183" s="234">
        <v>3.01</v>
      </c>
      <c r="U183" s="233">
        <f>ROUND(E183*T183,2)</f>
        <v>39.130000000000003</v>
      </c>
      <c r="V183" s="217"/>
      <c r="W183" s="217"/>
      <c r="X183" s="217"/>
      <c r="Y183" s="217"/>
      <c r="Z183" s="217"/>
      <c r="AA183" s="217"/>
      <c r="AB183" s="217"/>
      <c r="AC183" s="217"/>
      <c r="AD183" s="217"/>
      <c r="AE183" s="217" t="s">
        <v>141</v>
      </c>
      <c r="AF183" s="217"/>
      <c r="AG183" s="217"/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ht="22.5" outlineLevel="1" x14ac:dyDescent="0.2">
      <c r="A184" s="218">
        <v>92</v>
      </c>
      <c r="B184" s="223" t="s">
        <v>372</v>
      </c>
      <c r="C184" s="268" t="s">
        <v>373</v>
      </c>
      <c r="D184" s="225" t="s">
        <v>374</v>
      </c>
      <c r="E184" s="228">
        <v>0.58309999999999995</v>
      </c>
      <c r="F184" s="232"/>
      <c r="G184" s="233">
        <f>ROUND(E184*F184,2)</f>
        <v>0</v>
      </c>
      <c r="H184" s="232"/>
      <c r="I184" s="233">
        <f>ROUND(E184*H184,2)</f>
        <v>0</v>
      </c>
      <c r="J184" s="232"/>
      <c r="K184" s="233">
        <f>ROUND(E184*J184,2)</f>
        <v>0</v>
      </c>
      <c r="L184" s="233">
        <v>21</v>
      </c>
      <c r="M184" s="233">
        <f>G184*(1+L184/100)</f>
        <v>0</v>
      </c>
      <c r="N184" s="233">
        <v>1</v>
      </c>
      <c r="O184" s="233">
        <f>ROUND(E184*N184,2)</f>
        <v>0.57999999999999996</v>
      </c>
      <c r="P184" s="233">
        <v>0</v>
      </c>
      <c r="Q184" s="233">
        <f>ROUND(E184*P184,2)</f>
        <v>0</v>
      </c>
      <c r="R184" s="233"/>
      <c r="S184" s="233"/>
      <c r="T184" s="234">
        <v>0</v>
      </c>
      <c r="U184" s="233">
        <f>ROUND(E184*T184,2)</f>
        <v>0</v>
      </c>
      <c r="V184" s="217"/>
      <c r="W184" s="217"/>
      <c r="X184" s="217"/>
      <c r="Y184" s="217"/>
      <c r="Z184" s="217"/>
      <c r="AA184" s="217"/>
      <c r="AB184" s="217"/>
      <c r="AC184" s="217"/>
      <c r="AD184" s="217"/>
      <c r="AE184" s="217" t="s">
        <v>177</v>
      </c>
      <c r="AF184" s="217"/>
      <c r="AG184" s="217"/>
      <c r="AH184" s="217"/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ht="22.5" outlineLevel="1" x14ac:dyDescent="0.2">
      <c r="A185" s="218"/>
      <c r="B185" s="223"/>
      <c r="C185" s="269" t="s">
        <v>375</v>
      </c>
      <c r="D185" s="226"/>
      <c r="E185" s="229">
        <v>0.58309999999999995</v>
      </c>
      <c r="F185" s="233"/>
      <c r="G185" s="233"/>
      <c r="H185" s="233"/>
      <c r="I185" s="233"/>
      <c r="J185" s="233"/>
      <c r="K185" s="233"/>
      <c r="L185" s="233"/>
      <c r="M185" s="233"/>
      <c r="N185" s="233"/>
      <c r="O185" s="233"/>
      <c r="P185" s="233"/>
      <c r="Q185" s="233"/>
      <c r="R185" s="233"/>
      <c r="S185" s="233"/>
      <c r="T185" s="234"/>
      <c r="U185" s="233"/>
      <c r="V185" s="217"/>
      <c r="W185" s="217"/>
      <c r="X185" s="217"/>
      <c r="Y185" s="217"/>
      <c r="Z185" s="217"/>
      <c r="AA185" s="217"/>
      <c r="AB185" s="217"/>
      <c r="AC185" s="217"/>
      <c r="AD185" s="217"/>
      <c r="AE185" s="217" t="s">
        <v>143</v>
      </c>
      <c r="AF185" s="217">
        <v>0</v>
      </c>
      <c r="AG185" s="217"/>
      <c r="AH185" s="217"/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</row>
    <row r="186" spans="1:60" ht="22.5" outlineLevel="1" x14ac:dyDescent="0.2">
      <c r="A186" s="218">
        <v>93</v>
      </c>
      <c r="B186" s="223" t="s">
        <v>376</v>
      </c>
      <c r="C186" s="268" t="s">
        <v>377</v>
      </c>
      <c r="D186" s="225" t="s">
        <v>374</v>
      </c>
      <c r="E186" s="228">
        <v>0.72450000000000003</v>
      </c>
      <c r="F186" s="232"/>
      <c r="G186" s="233">
        <f>ROUND(E186*F186,2)</f>
        <v>0</v>
      </c>
      <c r="H186" s="232"/>
      <c r="I186" s="233">
        <f>ROUND(E186*H186,2)</f>
        <v>0</v>
      </c>
      <c r="J186" s="232"/>
      <c r="K186" s="233">
        <f>ROUND(E186*J186,2)</f>
        <v>0</v>
      </c>
      <c r="L186" s="233">
        <v>21</v>
      </c>
      <c r="M186" s="233">
        <f>G186*(1+L186/100)</f>
        <v>0</v>
      </c>
      <c r="N186" s="233">
        <v>1</v>
      </c>
      <c r="O186" s="233">
        <f>ROUND(E186*N186,2)</f>
        <v>0.72</v>
      </c>
      <c r="P186" s="233">
        <v>0</v>
      </c>
      <c r="Q186" s="233">
        <f>ROUND(E186*P186,2)</f>
        <v>0</v>
      </c>
      <c r="R186" s="233"/>
      <c r="S186" s="233"/>
      <c r="T186" s="234">
        <v>0</v>
      </c>
      <c r="U186" s="233">
        <f>ROUND(E186*T186,2)</f>
        <v>0</v>
      </c>
      <c r="V186" s="217"/>
      <c r="W186" s="217"/>
      <c r="X186" s="217"/>
      <c r="Y186" s="217"/>
      <c r="Z186" s="217"/>
      <c r="AA186" s="217"/>
      <c r="AB186" s="217"/>
      <c r="AC186" s="217"/>
      <c r="AD186" s="217"/>
      <c r="AE186" s="217" t="s">
        <v>177</v>
      </c>
      <c r="AF186" s="217"/>
      <c r="AG186" s="217"/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</row>
    <row r="187" spans="1:60" outlineLevel="1" x14ac:dyDescent="0.2">
      <c r="A187" s="218"/>
      <c r="B187" s="223"/>
      <c r="C187" s="269" t="s">
        <v>378</v>
      </c>
      <c r="D187" s="226"/>
      <c r="E187" s="229">
        <v>0.72450000000000003</v>
      </c>
      <c r="F187" s="233"/>
      <c r="G187" s="233"/>
      <c r="H187" s="233"/>
      <c r="I187" s="233"/>
      <c r="J187" s="233"/>
      <c r="K187" s="233"/>
      <c r="L187" s="233"/>
      <c r="M187" s="233"/>
      <c r="N187" s="233"/>
      <c r="O187" s="233"/>
      <c r="P187" s="233"/>
      <c r="Q187" s="233"/>
      <c r="R187" s="233"/>
      <c r="S187" s="233"/>
      <c r="T187" s="234"/>
      <c r="U187" s="233"/>
      <c r="V187" s="217"/>
      <c r="W187" s="217"/>
      <c r="X187" s="217"/>
      <c r="Y187" s="217"/>
      <c r="Z187" s="217"/>
      <c r="AA187" s="217"/>
      <c r="AB187" s="217"/>
      <c r="AC187" s="217"/>
      <c r="AD187" s="217"/>
      <c r="AE187" s="217" t="s">
        <v>143</v>
      </c>
      <c r="AF187" s="217">
        <v>0</v>
      </c>
      <c r="AG187" s="217"/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ht="22.5" outlineLevel="1" x14ac:dyDescent="0.2">
      <c r="A188" s="218">
        <v>94</v>
      </c>
      <c r="B188" s="223" t="s">
        <v>379</v>
      </c>
      <c r="C188" s="268" t="s">
        <v>380</v>
      </c>
      <c r="D188" s="225" t="s">
        <v>374</v>
      </c>
      <c r="E188" s="228">
        <v>0.84409999999999996</v>
      </c>
      <c r="F188" s="232"/>
      <c r="G188" s="233">
        <f>ROUND(E188*F188,2)</f>
        <v>0</v>
      </c>
      <c r="H188" s="232"/>
      <c r="I188" s="233">
        <f>ROUND(E188*H188,2)</f>
        <v>0</v>
      </c>
      <c r="J188" s="232"/>
      <c r="K188" s="233">
        <f>ROUND(E188*J188,2)</f>
        <v>0</v>
      </c>
      <c r="L188" s="233">
        <v>21</v>
      </c>
      <c r="M188" s="233">
        <f>G188*(1+L188/100)</f>
        <v>0</v>
      </c>
      <c r="N188" s="233">
        <v>1</v>
      </c>
      <c r="O188" s="233">
        <f>ROUND(E188*N188,2)</f>
        <v>0.84</v>
      </c>
      <c r="P188" s="233">
        <v>0</v>
      </c>
      <c r="Q188" s="233">
        <f>ROUND(E188*P188,2)</f>
        <v>0</v>
      </c>
      <c r="R188" s="233"/>
      <c r="S188" s="233"/>
      <c r="T188" s="234">
        <v>0</v>
      </c>
      <c r="U188" s="233">
        <f>ROUND(E188*T188,2)</f>
        <v>0</v>
      </c>
      <c r="V188" s="217"/>
      <c r="W188" s="217"/>
      <c r="X188" s="217"/>
      <c r="Y188" s="217"/>
      <c r="Z188" s="217"/>
      <c r="AA188" s="217"/>
      <c r="AB188" s="217"/>
      <c r="AC188" s="217"/>
      <c r="AD188" s="217"/>
      <c r="AE188" s="217" t="s">
        <v>177</v>
      </c>
      <c r="AF188" s="217"/>
      <c r="AG188" s="217"/>
      <c r="AH188" s="217"/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</row>
    <row r="189" spans="1:60" outlineLevel="1" x14ac:dyDescent="0.2">
      <c r="A189" s="218"/>
      <c r="B189" s="223"/>
      <c r="C189" s="269" t="s">
        <v>381</v>
      </c>
      <c r="D189" s="226"/>
      <c r="E189" s="229">
        <v>0.84409999999999996</v>
      </c>
      <c r="F189" s="233"/>
      <c r="G189" s="233"/>
      <c r="H189" s="233"/>
      <c r="I189" s="233"/>
      <c r="J189" s="233"/>
      <c r="K189" s="233"/>
      <c r="L189" s="233"/>
      <c r="M189" s="233"/>
      <c r="N189" s="233"/>
      <c r="O189" s="233"/>
      <c r="P189" s="233"/>
      <c r="Q189" s="233"/>
      <c r="R189" s="233"/>
      <c r="S189" s="233"/>
      <c r="T189" s="234"/>
      <c r="U189" s="233"/>
      <c r="V189" s="217"/>
      <c r="W189" s="217"/>
      <c r="X189" s="217"/>
      <c r="Y189" s="217"/>
      <c r="Z189" s="217"/>
      <c r="AA189" s="217"/>
      <c r="AB189" s="217"/>
      <c r="AC189" s="217"/>
      <c r="AD189" s="217"/>
      <c r="AE189" s="217" t="s">
        <v>143</v>
      </c>
      <c r="AF189" s="217">
        <v>0</v>
      </c>
      <c r="AG189" s="217"/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</row>
    <row r="190" spans="1:60" outlineLevel="1" x14ac:dyDescent="0.2">
      <c r="A190" s="218">
        <v>95</v>
      </c>
      <c r="B190" s="223" t="s">
        <v>382</v>
      </c>
      <c r="C190" s="268" t="s">
        <v>383</v>
      </c>
      <c r="D190" s="225" t="s">
        <v>384</v>
      </c>
      <c r="E190" s="228">
        <v>150</v>
      </c>
      <c r="F190" s="232"/>
      <c r="G190" s="233">
        <f>ROUND(E190*F190,2)</f>
        <v>0</v>
      </c>
      <c r="H190" s="232"/>
      <c r="I190" s="233">
        <f>ROUND(E190*H190,2)</f>
        <v>0</v>
      </c>
      <c r="J190" s="232"/>
      <c r="K190" s="233">
        <f>ROUND(E190*J190,2)</f>
        <v>0</v>
      </c>
      <c r="L190" s="233">
        <v>21</v>
      </c>
      <c r="M190" s="233">
        <f>G190*(1+L190/100)</f>
        <v>0</v>
      </c>
      <c r="N190" s="233">
        <v>1E-3</v>
      </c>
      <c r="O190" s="233">
        <f>ROUND(E190*N190,2)</f>
        <v>0.15</v>
      </c>
      <c r="P190" s="233">
        <v>0</v>
      </c>
      <c r="Q190" s="233">
        <f>ROUND(E190*P190,2)</f>
        <v>0</v>
      </c>
      <c r="R190" s="233"/>
      <c r="S190" s="233"/>
      <c r="T190" s="234">
        <v>0</v>
      </c>
      <c r="U190" s="233">
        <f>ROUND(E190*T190,2)</f>
        <v>0</v>
      </c>
      <c r="V190" s="217"/>
      <c r="W190" s="217"/>
      <c r="X190" s="217"/>
      <c r="Y190" s="217"/>
      <c r="Z190" s="217"/>
      <c r="AA190" s="217"/>
      <c r="AB190" s="217"/>
      <c r="AC190" s="217"/>
      <c r="AD190" s="217"/>
      <c r="AE190" s="217" t="s">
        <v>177</v>
      </c>
      <c r="AF190" s="217"/>
      <c r="AG190" s="217"/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17"/>
      <c r="BB190" s="217"/>
      <c r="BC190" s="217"/>
      <c r="BD190" s="217"/>
      <c r="BE190" s="217"/>
      <c r="BF190" s="217"/>
      <c r="BG190" s="217"/>
      <c r="BH190" s="217"/>
    </row>
    <row r="191" spans="1:60" outlineLevel="1" x14ac:dyDescent="0.2">
      <c r="A191" s="218">
        <v>96</v>
      </c>
      <c r="B191" s="223" t="s">
        <v>382</v>
      </c>
      <c r="C191" s="268" t="s">
        <v>385</v>
      </c>
      <c r="D191" s="225" t="s">
        <v>384</v>
      </c>
      <c r="E191" s="228">
        <v>50</v>
      </c>
      <c r="F191" s="232"/>
      <c r="G191" s="233">
        <f>ROUND(E191*F191,2)</f>
        <v>0</v>
      </c>
      <c r="H191" s="232"/>
      <c r="I191" s="233">
        <f>ROUND(E191*H191,2)</f>
        <v>0</v>
      </c>
      <c r="J191" s="232"/>
      <c r="K191" s="233">
        <f>ROUND(E191*J191,2)</f>
        <v>0</v>
      </c>
      <c r="L191" s="233">
        <v>21</v>
      </c>
      <c r="M191" s="233">
        <f>G191*(1+L191/100)</f>
        <v>0</v>
      </c>
      <c r="N191" s="233">
        <v>2E-3</v>
      </c>
      <c r="O191" s="233">
        <f>ROUND(E191*N191,2)</f>
        <v>0.1</v>
      </c>
      <c r="P191" s="233">
        <v>0</v>
      </c>
      <c r="Q191" s="233">
        <f>ROUND(E191*P191,2)</f>
        <v>0</v>
      </c>
      <c r="R191" s="233"/>
      <c r="S191" s="233"/>
      <c r="T191" s="234">
        <v>0</v>
      </c>
      <c r="U191" s="233">
        <f>ROUND(E191*T191,2)</f>
        <v>0</v>
      </c>
      <c r="V191" s="217"/>
      <c r="W191" s="217"/>
      <c r="X191" s="217"/>
      <c r="Y191" s="217"/>
      <c r="Z191" s="217"/>
      <c r="AA191" s="217"/>
      <c r="AB191" s="217"/>
      <c r="AC191" s="217"/>
      <c r="AD191" s="217"/>
      <c r="AE191" s="217" t="s">
        <v>177</v>
      </c>
      <c r="AF191" s="217"/>
      <c r="AG191" s="217"/>
      <c r="AH191" s="217"/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ht="22.5" outlineLevel="1" x14ac:dyDescent="0.2">
      <c r="A192" s="218">
        <v>97</v>
      </c>
      <c r="B192" s="223" t="s">
        <v>386</v>
      </c>
      <c r="C192" s="268" t="s">
        <v>387</v>
      </c>
      <c r="D192" s="225" t="s">
        <v>361</v>
      </c>
      <c r="E192" s="228">
        <v>1</v>
      </c>
      <c r="F192" s="232"/>
      <c r="G192" s="233">
        <f>ROUND(E192*F192,2)</f>
        <v>0</v>
      </c>
      <c r="H192" s="232"/>
      <c r="I192" s="233">
        <f>ROUND(E192*H192,2)</f>
        <v>0</v>
      </c>
      <c r="J192" s="232"/>
      <c r="K192" s="233">
        <f>ROUND(E192*J192,2)</f>
        <v>0</v>
      </c>
      <c r="L192" s="233">
        <v>21</v>
      </c>
      <c r="M192" s="233">
        <f>G192*(1+L192/100)</f>
        <v>0</v>
      </c>
      <c r="N192" s="233">
        <v>1</v>
      </c>
      <c r="O192" s="233">
        <f>ROUND(E192*N192,2)</f>
        <v>1</v>
      </c>
      <c r="P192" s="233">
        <v>0</v>
      </c>
      <c r="Q192" s="233">
        <f>ROUND(E192*P192,2)</f>
        <v>0</v>
      </c>
      <c r="R192" s="233"/>
      <c r="S192" s="233"/>
      <c r="T192" s="234">
        <v>0</v>
      </c>
      <c r="U192" s="233">
        <f>ROUND(E192*T192,2)</f>
        <v>0</v>
      </c>
      <c r="V192" s="217"/>
      <c r="W192" s="217"/>
      <c r="X192" s="217"/>
      <c r="Y192" s="217"/>
      <c r="Z192" s="217"/>
      <c r="AA192" s="217"/>
      <c r="AB192" s="217"/>
      <c r="AC192" s="217"/>
      <c r="AD192" s="217"/>
      <c r="AE192" s="217" t="s">
        <v>177</v>
      </c>
      <c r="AF192" s="217"/>
      <c r="AG192" s="217"/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outlineLevel="1" x14ac:dyDescent="0.2">
      <c r="A193" s="218"/>
      <c r="B193" s="223"/>
      <c r="C193" s="269" t="s">
        <v>316</v>
      </c>
      <c r="D193" s="226"/>
      <c r="E193" s="229">
        <v>1</v>
      </c>
      <c r="F193" s="233"/>
      <c r="G193" s="233"/>
      <c r="H193" s="233"/>
      <c r="I193" s="233"/>
      <c r="J193" s="233"/>
      <c r="K193" s="233"/>
      <c r="L193" s="233"/>
      <c r="M193" s="233"/>
      <c r="N193" s="233"/>
      <c r="O193" s="233"/>
      <c r="P193" s="233"/>
      <c r="Q193" s="233"/>
      <c r="R193" s="233"/>
      <c r="S193" s="233"/>
      <c r="T193" s="234"/>
      <c r="U193" s="233"/>
      <c r="V193" s="217"/>
      <c r="W193" s="217"/>
      <c r="X193" s="217"/>
      <c r="Y193" s="217"/>
      <c r="Z193" s="217"/>
      <c r="AA193" s="217"/>
      <c r="AB193" s="217"/>
      <c r="AC193" s="217"/>
      <c r="AD193" s="217"/>
      <c r="AE193" s="217" t="s">
        <v>143</v>
      </c>
      <c r="AF193" s="217">
        <v>0</v>
      </c>
      <c r="AG193" s="217"/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outlineLevel="1" x14ac:dyDescent="0.2">
      <c r="A194" s="218"/>
      <c r="B194" s="223"/>
      <c r="C194" s="269" t="s">
        <v>149</v>
      </c>
      <c r="D194" s="226"/>
      <c r="E194" s="229"/>
      <c r="F194" s="233"/>
      <c r="G194" s="233"/>
      <c r="H194" s="233"/>
      <c r="I194" s="233"/>
      <c r="J194" s="233"/>
      <c r="K194" s="233"/>
      <c r="L194" s="233"/>
      <c r="M194" s="233"/>
      <c r="N194" s="233"/>
      <c r="O194" s="233"/>
      <c r="P194" s="233"/>
      <c r="Q194" s="233"/>
      <c r="R194" s="233"/>
      <c r="S194" s="233"/>
      <c r="T194" s="234"/>
      <c r="U194" s="233"/>
      <c r="V194" s="217"/>
      <c r="W194" s="217"/>
      <c r="X194" s="217"/>
      <c r="Y194" s="217"/>
      <c r="Z194" s="217"/>
      <c r="AA194" s="217"/>
      <c r="AB194" s="217"/>
      <c r="AC194" s="217"/>
      <c r="AD194" s="217"/>
      <c r="AE194" s="217" t="s">
        <v>143</v>
      </c>
      <c r="AF194" s="217">
        <v>0</v>
      </c>
      <c r="AG194" s="217"/>
      <c r="AH194" s="217"/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17"/>
      <c r="BB194" s="217"/>
      <c r="BC194" s="217"/>
      <c r="BD194" s="217"/>
      <c r="BE194" s="217"/>
      <c r="BF194" s="217"/>
      <c r="BG194" s="217"/>
      <c r="BH194" s="217"/>
    </row>
    <row r="195" spans="1:60" ht="22.5" outlineLevel="1" x14ac:dyDescent="0.2">
      <c r="A195" s="218">
        <v>98</v>
      </c>
      <c r="B195" s="223" t="s">
        <v>388</v>
      </c>
      <c r="C195" s="268" t="s">
        <v>389</v>
      </c>
      <c r="D195" s="225" t="s">
        <v>361</v>
      </c>
      <c r="E195" s="228">
        <v>1</v>
      </c>
      <c r="F195" s="232"/>
      <c r="G195" s="233">
        <f>ROUND(E195*F195,2)</f>
        <v>0</v>
      </c>
      <c r="H195" s="232"/>
      <c r="I195" s="233">
        <f>ROUND(E195*H195,2)</f>
        <v>0</v>
      </c>
      <c r="J195" s="232"/>
      <c r="K195" s="233">
        <f>ROUND(E195*J195,2)</f>
        <v>0</v>
      </c>
      <c r="L195" s="233">
        <v>21</v>
      </c>
      <c r="M195" s="233">
        <f>G195*(1+L195/100)</f>
        <v>0</v>
      </c>
      <c r="N195" s="233">
        <v>1</v>
      </c>
      <c r="O195" s="233">
        <f>ROUND(E195*N195,2)</f>
        <v>1</v>
      </c>
      <c r="P195" s="233">
        <v>0</v>
      </c>
      <c r="Q195" s="233">
        <f>ROUND(E195*P195,2)</f>
        <v>0</v>
      </c>
      <c r="R195" s="233"/>
      <c r="S195" s="233"/>
      <c r="T195" s="234">
        <v>0</v>
      </c>
      <c r="U195" s="233">
        <f>ROUND(E195*T195,2)</f>
        <v>0</v>
      </c>
      <c r="V195" s="217"/>
      <c r="W195" s="217"/>
      <c r="X195" s="217"/>
      <c r="Y195" s="217"/>
      <c r="Z195" s="217"/>
      <c r="AA195" s="217"/>
      <c r="AB195" s="217"/>
      <c r="AC195" s="217"/>
      <c r="AD195" s="217"/>
      <c r="AE195" s="217" t="s">
        <v>177</v>
      </c>
      <c r="AF195" s="217"/>
      <c r="AG195" s="217"/>
      <c r="AH195" s="217"/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outlineLevel="1" x14ac:dyDescent="0.2">
      <c r="A196" s="218"/>
      <c r="B196" s="223"/>
      <c r="C196" s="269" t="s">
        <v>316</v>
      </c>
      <c r="D196" s="226"/>
      <c r="E196" s="229">
        <v>1</v>
      </c>
      <c r="F196" s="233"/>
      <c r="G196" s="233"/>
      <c r="H196" s="233"/>
      <c r="I196" s="233"/>
      <c r="J196" s="233"/>
      <c r="K196" s="233"/>
      <c r="L196" s="233"/>
      <c r="M196" s="233"/>
      <c r="N196" s="233"/>
      <c r="O196" s="233"/>
      <c r="P196" s="233"/>
      <c r="Q196" s="233"/>
      <c r="R196" s="233"/>
      <c r="S196" s="233"/>
      <c r="T196" s="234"/>
      <c r="U196" s="233"/>
      <c r="V196" s="217"/>
      <c r="W196" s="217"/>
      <c r="X196" s="217"/>
      <c r="Y196" s="217"/>
      <c r="Z196" s="217"/>
      <c r="AA196" s="217"/>
      <c r="AB196" s="217"/>
      <c r="AC196" s="217"/>
      <c r="AD196" s="217"/>
      <c r="AE196" s="217" t="s">
        <v>143</v>
      </c>
      <c r="AF196" s="217">
        <v>0</v>
      </c>
      <c r="AG196" s="217"/>
      <c r="AH196" s="217"/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outlineLevel="1" x14ac:dyDescent="0.2">
      <c r="A197" s="218"/>
      <c r="B197" s="223"/>
      <c r="C197" s="269" t="s">
        <v>149</v>
      </c>
      <c r="D197" s="226"/>
      <c r="E197" s="229"/>
      <c r="F197" s="233"/>
      <c r="G197" s="233"/>
      <c r="H197" s="233"/>
      <c r="I197" s="233"/>
      <c r="J197" s="233"/>
      <c r="K197" s="233"/>
      <c r="L197" s="233"/>
      <c r="M197" s="233"/>
      <c r="N197" s="233"/>
      <c r="O197" s="233"/>
      <c r="P197" s="233"/>
      <c r="Q197" s="233"/>
      <c r="R197" s="233"/>
      <c r="S197" s="233"/>
      <c r="T197" s="234"/>
      <c r="U197" s="233"/>
      <c r="V197" s="217"/>
      <c r="W197" s="217"/>
      <c r="X197" s="217"/>
      <c r="Y197" s="217"/>
      <c r="Z197" s="217"/>
      <c r="AA197" s="217"/>
      <c r="AB197" s="217"/>
      <c r="AC197" s="217"/>
      <c r="AD197" s="217"/>
      <c r="AE197" s="217" t="s">
        <v>143</v>
      </c>
      <c r="AF197" s="217">
        <v>0</v>
      </c>
      <c r="AG197" s="217"/>
      <c r="AH197" s="217"/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 outlineLevel="1" x14ac:dyDescent="0.2">
      <c r="A198" s="218">
        <v>99</v>
      </c>
      <c r="B198" s="223" t="s">
        <v>390</v>
      </c>
      <c r="C198" s="268" t="s">
        <v>391</v>
      </c>
      <c r="D198" s="225" t="s">
        <v>374</v>
      </c>
      <c r="E198" s="228">
        <v>7.8200000000000006E-2</v>
      </c>
      <c r="F198" s="232"/>
      <c r="G198" s="233">
        <f>ROUND(E198*F198,2)</f>
        <v>0</v>
      </c>
      <c r="H198" s="232"/>
      <c r="I198" s="233">
        <f>ROUND(E198*H198,2)</f>
        <v>0</v>
      </c>
      <c r="J198" s="232"/>
      <c r="K198" s="233">
        <f>ROUND(E198*J198,2)</f>
        <v>0</v>
      </c>
      <c r="L198" s="233">
        <v>21</v>
      </c>
      <c r="M198" s="233">
        <f>G198*(1+L198/100)</f>
        <v>0</v>
      </c>
      <c r="N198" s="233">
        <v>1</v>
      </c>
      <c r="O198" s="233">
        <f>ROUND(E198*N198,2)</f>
        <v>0.08</v>
      </c>
      <c r="P198" s="233">
        <v>0</v>
      </c>
      <c r="Q198" s="233">
        <f>ROUND(E198*P198,2)</f>
        <v>0</v>
      </c>
      <c r="R198" s="233"/>
      <c r="S198" s="233"/>
      <c r="T198" s="234">
        <v>0</v>
      </c>
      <c r="U198" s="233">
        <f>ROUND(E198*T198,2)</f>
        <v>0</v>
      </c>
      <c r="V198" s="217"/>
      <c r="W198" s="217"/>
      <c r="X198" s="217"/>
      <c r="Y198" s="217"/>
      <c r="Z198" s="217"/>
      <c r="AA198" s="217"/>
      <c r="AB198" s="217"/>
      <c r="AC198" s="217"/>
      <c r="AD198" s="217"/>
      <c r="AE198" s="217" t="s">
        <v>177</v>
      </c>
      <c r="AF198" s="217"/>
      <c r="AG198" s="217"/>
      <c r="AH198" s="217"/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17"/>
      <c r="BB198" s="217"/>
      <c r="BC198" s="217"/>
      <c r="BD198" s="217"/>
      <c r="BE198" s="217"/>
      <c r="BF198" s="217"/>
      <c r="BG198" s="217"/>
      <c r="BH198" s="217"/>
    </row>
    <row r="199" spans="1:60" outlineLevel="1" x14ac:dyDescent="0.2">
      <c r="A199" s="218"/>
      <c r="B199" s="223"/>
      <c r="C199" s="269" t="s">
        <v>392</v>
      </c>
      <c r="D199" s="226"/>
      <c r="E199" s="229">
        <v>7.8200000000000006E-2</v>
      </c>
      <c r="F199" s="233"/>
      <c r="G199" s="233"/>
      <c r="H199" s="233"/>
      <c r="I199" s="233"/>
      <c r="J199" s="233"/>
      <c r="K199" s="233"/>
      <c r="L199" s="233"/>
      <c r="M199" s="233"/>
      <c r="N199" s="233"/>
      <c r="O199" s="233"/>
      <c r="P199" s="233"/>
      <c r="Q199" s="233"/>
      <c r="R199" s="233"/>
      <c r="S199" s="233"/>
      <c r="T199" s="234"/>
      <c r="U199" s="233"/>
      <c r="V199" s="217"/>
      <c r="W199" s="217"/>
      <c r="X199" s="217"/>
      <c r="Y199" s="217"/>
      <c r="Z199" s="217"/>
      <c r="AA199" s="217"/>
      <c r="AB199" s="217"/>
      <c r="AC199" s="217"/>
      <c r="AD199" s="217"/>
      <c r="AE199" s="217" t="s">
        <v>143</v>
      </c>
      <c r="AF199" s="217">
        <v>0</v>
      </c>
      <c r="AG199" s="217"/>
      <c r="AH199" s="217"/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ht="22.5" outlineLevel="1" x14ac:dyDescent="0.2">
      <c r="A200" s="218">
        <v>100</v>
      </c>
      <c r="B200" s="223" t="s">
        <v>393</v>
      </c>
      <c r="C200" s="268" t="s">
        <v>394</v>
      </c>
      <c r="D200" s="225" t="s">
        <v>374</v>
      </c>
      <c r="E200" s="228">
        <v>0.60719999999999996</v>
      </c>
      <c r="F200" s="232"/>
      <c r="G200" s="233">
        <f>ROUND(E200*F200,2)</f>
        <v>0</v>
      </c>
      <c r="H200" s="232"/>
      <c r="I200" s="233">
        <f>ROUND(E200*H200,2)</f>
        <v>0</v>
      </c>
      <c r="J200" s="232"/>
      <c r="K200" s="233">
        <f>ROUND(E200*J200,2)</f>
        <v>0</v>
      </c>
      <c r="L200" s="233">
        <v>21</v>
      </c>
      <c r="M200" s="233">
        <f>G200*(1+L200/100)</f>
        <v>0</v>
      </c>
      <c r="N200" s="233">
        <v>1</v>
      </c>
      <c r="O200" s="233">
        <f>ROUND(E200*N200,2)</f>
        <v>0.61</v>
      </c>
      <c r="P200" s="233">
        <v>0</v>
      </c>
      <c r="Q200" s="233">
        <f>ROUND(E200*P200,2)</f>
        <v>0</v>
      </c>
      <c r="R200" s="233"/>
      <c r="S200" s="233"/>
      <c r="T200" s="234">
        <v>0</v>
      </c>
      <c r="U200" s="233">
        <f>ROUND(E200*T200,2)</f>
        <v>0</v>
      </c>
      <c r="V200" s="217"/>
      <c r="W200" s="217"/>
      <c r="X200" s="217"/>
      <c r="Y200" s="217"/>
      <c r="Z200" s="217"/>
      <c r="AA200" s="217"/>
      <c r="AB200" s="217"/>
      <c r="AC200" s="217"/>
      <c r="AD200" s="217"/>
      <c r="AE200" s="217" t="s">
        <v>177</v>
      </c>
      <c r="AF200" s="217"/>
      <c r="AG200" s="217"/>
      <c r="AH200" s="217"/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 outlineLevel="1" x14ac:dyDescent="0.2">
      <c r="A201" s="218"/>
      <c r="B201" s="223"/>
      <c r="C201" s="269" t="s">
        <v>395</v>
      </c>
      <c r="D201" s="226"/>
      <c r="E201" s="229">
        <v>0.60719999999999996</v>
      </c>
      <c r="F201" s="233"/>
      <c r="G201" s="233"/>
      <c r="H201" s="233"/>
      <c r="I201" s="233"/>
      <c r="J201" s="233"/>
      <c r="K201" s="233"/>
      <c r="L201" s="233"/>
      <c r="M201" s="233"/>
      <c r="N201" s="233"/>
      <c r="O201" s="233"/>
      <c r="P201" s="233"/>
      <c r="Q201" s="233"/>
      <c r="R201" s="233"/>
      <c r="S201" s="233"/>
      <c r="T201" s="234"/>
      <c r="U201" s="233"/>
      <c r="V201" s="217"/>
      <c r="W201" s="217"/>
      <c r="X201" s="217"/>
      <c r="Y201" s="217"/>
      <c r="Z201" s="217"/>
      <c r="AA201" s="217"/>
      <c r="AB201" s="217"/>
      <c r="AC201" s="217"/>
      <c r="AD201" s="217"/>
      <c r="AE201" s="217" t="s">
        <v>143</v>
      </c>
      <c r="AF201" s="217">
        <v>0</v>
      </c>
      <c r="AG201" s="217"/>
      <c r="AH201" s="217"/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17"/>
      <c r="BB201" s="217"/>
      <c r="BC201" s="217"/>
      <c r="BD201" s="217"/>
      <c r="BE201" s="217"/>
      <c r="BF201" s="217"/>
      <c r="BG201" s="217"/>
      <c r="BH201" s="217"/>
    </row>
    <row r="202" spans="1:60" ht="22.5" outlineLevel="1" x14ac:dyDescent="0.2">
      <c r="A202" s="218">
        <v>101</v>
      </c>
      <c r="B202" s="223" t="s">
        <v>396</v>
      </c>
      <c r="C202" s="268" t="s">
        <v>397</v>
      </c>
      <c r="D202" s="225" t="s">
        <v>146</v>
      </c>
      <c r="E202" s="228">
        <v>7.4800000000000005E-2</v>
      </c>
      <c r="F202" s="232"/>
      <c r="G202" s="233">
        <f>ROUND(E202*F202,2)</f>
        <v>0</v>
      </c>
      <c r="H202" s="232"/>
      <c r="I202" s="233">
        <f>ROUND(E202*H202,2)</f>
        <v>0</v>
      </c>
      <c r="J202" s="232"/>
      <c r="K202" s="233">
        <f>ROUND(E202*J202,2)</f>
        <v>0</v>
      </c>
      <c r="L202" s="233">
        <v>21</v>
      </c>
      <c r="M202" s="233">
        <f>G202*(1+L202/100)</f>
        <v>0</v>
      </c>
      <c r="N202" s="233">
        <v>1</v>
      </c>
      <c r="O202" s="233">
        <f>ROUND(E202*N202,2)</f>
        <v>7.0000000000000007E-2</v>
      </c>
      <c r="P202" s="233">
        <v>0</v>
      </c>
      <c r="Q202" s="233">
        <f>ROUND(E202*P202,2)</f>
        <v>0</v>
      </c>
      <c r="R202" s="233"/>
      <c r="S202" s="233"/>
      <c r="T202" s="234">
        <v>0</v>
      </c>
      <c r="U202" s="233">
        <f>ROUND(E202*T202,2)</f>
        <v>0</v>
      </c>
      <c r="V202" s="217"/>
      <c r="W202" s="217"/>
      <c r="X202" s="217"/>
      <c r="Y202" s="217"/>
      <c r="Z202" s="217"/>
      <c r="AA202" s="217"/>
      <c r="AB202" s="217"/>
      <c r="AC202" s="217"/>
      <c r="AD202" s="217"/>
      <c r="AE202" s="217" t="s">
        <v>177</v>
      </c>
      <c r="AF202" s="217"/>
      <c r="AG202" s="217"/>
      <c r="AH202" s="217"/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17"/>
      <c r="AU202" s="217"/>
      <c r="AV202" s="217"/>
      <c r="AW202" s="217"/>
      <c r="AX202" s="217"/>
      <c r="AY202" s="217"/>
      <c r="AZ202" s="217"/>
      <c r="BA202" s="217"/>
      <c r="BB202" s="217"/>
      <c r="BC202" s="217"/>
      <c r="BD202" s="217"/>
      <c r="BE202" s="217"/>
      <c r="BF202" s="217"/>
      <c r="BG202" s="217"/>
      <c r="BH202" s="217"/>
    </row>
    <row r="203" spans="1:60" outlineLevel="1" x14ac:dyDescent="0.2">
      <c r="A203" s="218"/>
      <c r="B203" s="223"/>
      <c r="C203" s="269" t="s">
        <v>398</v>
      </c>
      <c r="D203" s="226"/>
      <c r="E203" s="229">
        <v>7.4800000000000005E-2</v>
      </c>
      <c r="F203" s="233"/>
      <c r="G203" s="233"/>
      <c r="H203" s="233"/>
      <c r="I203" s="233"/>
      <c r="J203" s="233"/>
      <c r="K203" s="233"/>
      <c r="L203" s="233"/>
      <c r="M203" s="233"/>
      <c r="N203" s="233"/>
      <c r="O203" s="233"/>
      <c r="P203" s="233"/>
      <c r="Q203" s="233"/>
      <c r="R203" s="233"/>
      <c r="S203" s="233"/>
      <c r="T203" s="234"/>
      <c r="U203" s="233"/>
      <c r="V203" s="217"/>
      <c r="W203" s="217"/>
      <c r="X203" s="217"/>
      <c r="Y203" s="217"/>
      <c r="Z203" s="217"/>
      <c r="AA203" s="217"/>
      <c r="AB203" s="217"/>
      <c r="AC203" s="217"/>
      <c r="AD203" s="217"/>
      <c r="AE203" s="217" t="s">
        <v>143</v>
      </c>
      <c r="AF203" s="217">
        <v>0</v>
      </c>
      <c r="AG203" s="217"/>
      <c r="AH203" s="217"/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17"/>
      <c r="BB203" s="217"/>
      <c r="BC203" s="217"/>
      <c r="BD203" s="217"/>
      <c r="BE203" s="217"/>
      <c r="BF203" s="217"/>
      <c r="BG203" s="217"/>
      <c r="BH203" s="217"/>
    </row>
    <row r="204" spans="1:60" x14ac:dyDescent="0.2">
      <c r="A204" s="219" t="s">
        <v>136</v>
      </c>
      <c r="B204" s="224" t="s">
        <v>103</v>
      </c>
      <c r="C204" s="270" t="s">
        <v>104</v>
      </c>
      <c r="D204" s="227"/>
      <c r="E204" s="230"/>
      <c r="F204" s="235"/>
      <c r="G204" s="235">
        <f>SUMIF(AE205:AE212,"&lt;&gt;NOR",G205:G212)</f>
        <v>0</v>
      </c>
      <c r="H204" s="235"/>
      <c r="I204" s="235">
        <f>SUM(I205:I212)</f>
        <v>0</v>
      </c>
      <c r="J204" s="235"/>
      <c r="K204" s="235">
        <f>SUM(K205:K212)</f>
        <v>0</v>
      </c>
      <c r="L204" s="235"/>
      <c r="M204" s="235">
        <f>SUM(M205:M212)</f>
        <v>0</v>
      </c>
      <c r="N204" s="235"/>
      <c r="O204" s="235">
        <f>SUM(O205:O212)</f>
        <v>0.67</v>
      </c>
      <c r="P204" s="235"/>
      <c r="Q204" s="235">
        <f>SUM(Q205:Q212)</f>
        <v>0</v>
      </c>
      <c r="R204" s="235"/>
      <c r="S204" s="235"/>
      <c r="T204" s="236"/>
      <c r="U204" s="235">
        <f>SUM(U205:U212)</f>
        <v>85.76</v>
      </c>
      <c r="AE204" t="s">
        <v>137</v>
      </c>
    </row>
    <row r="205" spans="1:60" outlineLevel="1" x14ac:dyDescent="0.2">
      <c r="A205" s="218">
        <v>102</v>
      </c>
      <c r="B205" s="223" t="s">
        <v>399</v>
      </c>
      <c r="C205" s="268" t="s">
        <v>400</v>
      </c>
      <c r="D205" s="225" t="s">
        <v>158</v>
      </c>
      <c r="E205" s="228">
        <v>232.3</v>
      </c>
      <c r="F205" s="232"/>
      <c r="G205" s="233">
        <f>ROUND(E205*F205,2)</f>
        <v>0</v>
      </c>
      <c r="H205" s="232"/>
      <c r="I205" s="233">
        <f>ROUND(E205*H205,2)</f>
        <v>0</v>
      </c>
      <c r="J205" s="232"/>
      <c r="K205" s="233">
        <f>ROUND(E205*J205,2)</f>
        <v>0</v>
      </c>
      <c r="L205" s="233">
        <v>21</v>
      </c>
      <c r="M205" s="233">
        <f>G205*(1+L205/100)</f>
        <v>0</v>
      </c>
      <c r="N205" s="233">
        <v>0</v>
      </c>
      <c r="O205" s="233">
        <f>ROUND(E205*N205,2)</f>
        <v>0</v>
      </c>
      <c r="P205" s="233">
        <v>0</v>
      </c>
      <c r="Q205" s="233">
        <f>ROUND(E205*P205,2)</f>
        <v>0</v>
      </c>
      <c r="R205" s="233"/>
      <c r="S205" s="233"/>
      <c r="T205" s="234">
        <v>0.05</v>
      </c>
      <c r="U205" s="233">
        <f>ROUND(E205*T205,2)</f>
        <v>11.62</v>
      </c>
      <c r="V205" s="217"/>
      <c r="W205" s="217"/>
      <c r="X205" s="217"/>
      <c r="Y205" s="217"/>
      <c r="Z205" s="217"/>
      <c r="AA205" s="217"/>
      <c r="AB205" s="217"/>
      <c r="AC205" s="217"/>
      <c r="AD205" s="217"/>
      <c r="AE205" s="217" t="s">
        <v>141</v>
      </c>
      <c r="AF205" s="217"/>
      <c r="AG205" s="217"/>
      <c r="AH205" s="217"/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outlineLevel="1" x14ac:dyDescent="0.2">
      <c r="A206" s="218"/>
      <c r="B206" s="223"/>
      <c r="C206" s="269" t="s">
        <v>401</v>
      </c>
      <c r="D206" s="226"/>
      <c r="E206" s="229">
        <v>232.3</v>
      </c>
      <c r="F206" s="233"/>
      <c r="G206" s="233"/>
      <c r="H206" s="233"/>
      <c r="I206" s="233"/>
      <c r="J206" s="233"/>
      <c r="K206" s="233"/>
      <c r="L206" s="233"/>
      <c r="M206" s="233"/>
      <c r="N206" s="233"/>
      <c r="O206" s="233"/>
      <c r="P206" s="233"/>
      <c r="Q206" s="233"/>
      <c r="R206" s="233"/>
      <c r="S206" s="233"/>
      <c r="T206" s="234"/>
      <c r="U206" s="233"/>
      <c r="V206" s="217"/>
      <c r="W206" s="217"/>
      <c r="X206" s="217"/>
      <c r="Y206" s="217"/>
      <c r="Z206" s="217"/>
      <c r="AA206" s="217"/>
      <c r="AB206" s="217"/>
      <c r="AC206" s="217"/>
      <c r="AD206" s="217"/>
      <c r="AE206" s="217" t="s">
        <v>143</v>
      </c>
      <c r="AF206" s="217">
        <v>0</v>
      </c>
      <c r="AG206" s="217"/>
      <c r="AH206" s="217"/>
      <c r="AI206" s="217"/>
      <c r="AJ206" s="217"/>
      <c r="AK206" s="217"/>
      <c r="AL206" s="217"/>
      <c r="AM206" s="217"/>
      <c r="AN206" s="217"/>
      <c r="AO206" s="217"/>
      <c r="AP206" s="217"/>
      <c r="AQ206" s="217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17"/>
      <c r="BB206" s="217"/>
      <c r="BC206" s="217"/>
      <c r="BD206" s="217"/>
      <c r="BE206" s="217"/>
      <c r="BF206" s="217"/>
      <c r="BG206" s="217"/>
      <c r="BH206" s="217"/>
    </row>
    <row r="207" spans="1:60" outlineLevel="1" x14ac:dyDescent="0.2">
      <c r="A207" s="218">
        <v>103</v>
      </c>
      <c r="B207" s="223" t="s">
        <v>402</v>
      </c>
      <c r="C207" s="268" t="s">
        <v>403</v>
      </c>
      <c r="D207" s="225" t="s">
        <v>243</v>
      </c>
      <c r="E207" s="228">
        <v>6</v>
      </c>
      <c r="F207" s="232"/>
      <c r="G207" s="233">
        <f>ROUND(E207*F207,2)</f>
        <v>0</v>
      </c>
      <c r="H207" s="232"/>
      <c r="I207" s="233">
        <f>ROUND(E207*H207,2)</f>
        <v>0</v>
      </c>
      <c r="J207" s="232"/>
      <c r="K207" s="233">
        <f>ROUND(E207*J207,2)</f>
        <v>0</v>
      </c>
      <c r="L207" s="233">
        <v>21</v>
      </c>
      <c r="M207" s="233">
        <f>G207*(1+L207/100)</f>
        <v>0</v>
      </c>
      <c r="N207" s="233">
        <v>9.0000000000000006E-5</v>
      </c>
      <c r="O207" s="233">
        <f>ROUND(E207*N207,2)</f>
        <v>0</v>
      </c>
      <c r="P207" s="233">
        <v>0</v>
      </c>
      <c r="Q207" s="233">
        <f>ROUND(E207*P207,2)</f>
        <v>0</v>
      </c>
      <c r="R207" s="233"/>
      <c r="S207" s="233"/>
      <c r="T207" s="234">
        <v>0.34</v>
      </c>
      <c r="U207" s="233">
        <f>ROUND(E207*T207,2)</f>
        <v>2.04</v>
      </c>
      <c r="V207" s="217"/>
      <c r="W207" s="217"/>
      <c r="X207" s="217"/>
      <c r="Y207" s="217"/>
      <c r="Z207" s="217"/>
      <c r="AA207" s="217"/>
      <c r="AB207" s="217"/>
      <c r="AC207" s="217"/>
      <c r="AD207" s="217"/>
      <c r="AE207" s="217" t="s">
        <v>141</v>
      </c>
      <c r="AF207" s="217"/>
      <c r="AG207" s="217"/>
      <c r="AH207" s="217"/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</row>
    <row r="208" spans="1:60" outlineLevel="1" x14ac:dyDescent="0.2">
      <c r="A208" s="218">
        <v>104</v>
      </c>
      <c r="B208" s="223" t="s">
        <v>404</v>
      </c>
      <c r="C208" s="268" t="s">
        <v>405</v>
      </c>
      <c r="D208" s="225" t="s">
        <v>243</v>
      </c>
      <c r="E208" s="228">
        <v>155.25</v>
      </c>
      <c r="F208" s="232"/>
      <c r="G208" s="233">
        <f>ROUND(E208*F208,2)</f>
        <v>0</v>
      </c>
      <c r="H208" s="232"/>
      <c r="I208" s="233">
        <f>ROUND(E208*H208,2)</f>
        <v>0</v>
      </c>
      <c r="J208" s="232"/>
      <c r="K208" s="233">
        <f>ROUND(E208*J208,2)</f>
        <v>0</v>
      </c>
      <c r="L208" s="233">
        <v>21</v>
      </c>
      <c r="M208" s="233">
        <f>G208*(1+L208/100)</f>
        <v>0</v>
      </c>
      <c r="N208" s="233">
        <v>2.0000000000000002E-5</v>
      </c>
      <c r="O208" s="233">
        <f>ROUND(E208*N208,2)</f>
        <v>0</v>
      </c>
      <c r="P208" s="233">
        <v>0</v>
      </c>
      <c r="Q208" s="233">
        <f>ROUND(E208*P208,2)</f>
        <v>0</v>
      </c>
      <c r="R208" s="233"/>
      <c r="S208" s="233"/>
      <c r="T208" s="234">
        <v>7.0000000000000007E-2</v>
      </c>
      <c r="U208" s="233">
        <f>ROUND(E208*T208,2)</f>
        <v>10.87</v>
      </c>
      <c r="V208" s="217"/>
      <c r="W208" s="217"/>
      <c r="X208" s="217"/>
      <c r="Y208" s="217"/>
      <c r="Z208" s="217"/>
      <c r="AA208" s="217"/>
      <c r="AB208" s="217"/>
      <c r="AC208" s="217"/>
      <c r="AD208" s="217"/>
      <c r="AE208" s="217" t="s">
        <v>141</v>
      </c>
      <c r="AF208" s="217"/>
      <c r="AG208" s="217"/>
      <c r="AH208" s="217"/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</row>
    <row r="209" spans="1:60" outlineLevel="1" x14ac:dyDescent="0.2">
      <c r="A209" s="218"/>
      <c r="B209" s="223"/>
      <c r="C209" s="269" t="s">
        <v>406</v>
      </c>
      <c r="D209" s="226"/>
      <c r="E209" s="229">
        <v>155.25</v>
      </c>
      <c r="F209" s="233"/>
      <c r="G209" s="233"/>
      <c r="H209" s="233"/>
      <c r="I209" s="233"/>
      <c r="J209" s="233"/>
      <c r="K209" s="233"/>
      <c r="L209" s="233"/>
      <c r="M209" s="233"/>
      <c r="N209" s="233"/>
      <c r="O209" s="233"/>
      <c r="P209" s="233"/>
      <c r="Q209" s="233"/>
      <c r="R209" s="233"/>
      <c r="S209" s="233"/>
      <c r="T209" s="234"/>
      <c r="U209" s="233"/>
      <c r="V209" s="217"/>
      <c r="W209" s="217"/>
      <c r="X209" s="217"/>
      <c r="Y209" s="217"/>
      <c r="Z209" s="217"/>
      <c r="AA209" s="217"/>
      <c r="AB209" s="217"/>
      <c r="AC209" s="217"/>
      <c r="AD209" s="217"/>
      <c r="AE209" s="217" t="s">
        <v>143</v>
      </c>
      <c r="AF209" s="217">
        <v>0</v>
      </c>
      <c r="AG209" s="217"/>
      <c r="AH209" s="217"/>
      <c r="AI209" s="217"/>
      <c r="AJ209" s="217"/>
      <c r="AK209" s="217"/>
      <c r="AL209" s="217"/>
      <c r="AM209" s="217"/>
      <c r="AN209" s="217"/>
      <c r="AO209" s="217"/>
      <c r="AP209" s="217"/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</row>
    <row r="210" spans="1:60" ht="22.5" outlineLevel="1" x14ac:dyDescent="0.2">
      <c r="A210" s="218">
        <v>105</v>
      </c>
      <c r="B210" s="223" t="s">
        <v>407</v>
      </c>
      <c r="C210" s="268" t="s">
        <v>408</v>
      </c>
      <c r="D210" s="225" t="s">
        <v>158</v>
      </c>
      <c r="E210" s="228">
        <v>232.3</v>
      </c>
      <c r="F210" s="232"/>
      <c r="G210" s="233">
        <f>ROUND(E210*F210,2)</f>
        <v>0</v>
      </c>
      <c r="H210" s="232"/>
      <c r="I210" s="233">
        <f>ROUND(E210*H210,2)</f>
        <v>0</v>
      </c>
      <c r="J210" s="232"/>
      <c r="K210" s="233">
        <f>ROUND(E210*J210,2)</f>
        <v>0</v>
      </c>
      <c r="L210" s="233">
        <v>21</v>
      </c>
      <c r="M210" s="233">
        <f>G210*(1+L210/100)</f>
        <v>0</v>
      </c>
      <c r="N210" s="233">
        <v>2.8800000000000002E-3</v>
      </c>
      <c r="O210" s="233">
        <f>ROUND(E210*N210,2)</f>
        <v>0.67</v>
      </c>
      <c r="P210" s="233">
        <v>0</v>
      </c>
      <c r="Q210" s="233">
        <f>ROUND(E210*P210,2)</f>
        <v>0</v>
      </c>
      <c r="R210" s="233"/>
      <c r="S210" s="233"/>
      <c r="T210" s="234">
        <v>0.26</v>
      </c>
      <c r="U210" s="233">
        <f>ROUND(E210*T210,2)</f>
        <v>60.4</v>
      </c>
      <c r="V210" s="217"/>
      <c r="W210" s="217"/>
      <c r="X210" s="217"/>
      <c r="Y210" s="217"/>
      <c r="Z210" s="217"/>
      <c r="AA210" s="217"/>
      <c r="AB210" s="217"/>
      <c r="AC210" s="217"/>
      <c r="AD210" s="217"/>
      <c r="AE210" s="217" t="s">
        <v>141</v>
      </c>
      <c r="AF210" s="217"/>
      <c r="AG210" s="217"/>
      <c r="AH210" s="217"/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</row>
    <row r="211" spans="1:60" outlineLevel="1" x14ac:dyDescent="0.2">
      <c r="A211" s="218"/>
      <c r="B211" s="223"/>
      <c r="C211" s="269" t="s">
        <v>409</v>
      </c>
      <c r="D211" s="226"/>
      <c r="E211" s="229">
        <v>232.3</v>
      </c>
      <c r="F211" s="233"/>
      <c r="G211" s="233"/>
      <c r="H211" s="233"/>
      <c r="I211" s="233"/>
      <c r="J211" s="233"/>
      <c r="K211" s="233"/>
      <c r="L211" s="233"/>
      <c r="M211" s="233"/>
      <c r="N211" s="233"/>
      <c r="O211" s="233"/>
      <c r="P211" s="233"/>
      <c r="Q211" s="233"/>
      <c r="R211" s="233"/>
      <c r="S211" s="233"/>
      <c r="T211" s="234"/>
      <c r="U211" s="233"/>
      <c r="V211" s="217"/>
      <c r="W211" s="217"/>
      <c r="X211" s="217"/>
      <c r="Y211" s="217"/>
      <c r="Z211" s="217"/>
      <c r="AA211" s="217"/>
      <c r="AB211" s="217"/>
      <c r="AC211" s="217"/>
      <c r="AD211" s="217"/>
      <c r="AE211" s="217" t="s">
        <v>143</v>
      </c>
      <c r="AF211" s="217">
        <v>0</v>
      </c>
      <c r="AG211" s="217"/>
      <c r="AH211" s="217"/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17"/>
      <c r="BB211" s="217"/>
      <c r="BC211" s="217"/>
      <c r="BD211" s="217"/>
      <c r="BE211" s="217"/>
      <c r="BF211" s="217"/>
      <c r="BG211" s="217"/>
      <c r="BH211" s="217"/>
    </row>
    <row r="212" spans="1:60" outlineLevel="1" x14ac:dyDescent="0.2">
      <c r="A212" s="218">
        <v>106</v>
      </c>
      <c r="B212" s="223" t="s">
        <v>410</v>
      </c>
      <c r="C212" s="268" t="s">
        <v>411</v>
      </c>
      <c r="D212" s="225" t="s">
        <v>146</v>
      </c>
      <c r="E212" s="228">
        <v>0.75</v>
      </c>
      <c r="F212" s="232"/>
      <c r="G212" s="233">
        <f>ROUND(E212*F212,2)</f>
        <v>0</v>
      </c>
      <c r="H212" s="232"/>
      <c r="I212" s="233">
        <f>ROUND(E212*H212,2)</f>
        <v>0</v>
      </c>
      <c r="J212" s="232"/>
      <c r="K212" s="233">
        <f>ROUND(E212*J212,2)</f>
        <v>0</v>
      </c>
      <c r="L212" s="233">
        <v>21</v>
      </c>
      <c r="M212" s="233">
        <f>G212*(1+L212/100)</f>
        <v>0</v>
      </c>
      <c r="N212" s="233">
        <v>0</v>
      </c>
      <c r="O212" s="233">
        <f>ROUND(E212*N212,2)</f>
        <v>0</v>
      </c>
      <c r="P212" s="233">
        <v>0</v>
      </c>
      <c r="Q212" s="233">
        <f>ROUND(E212*P212,2)</f>
        <v>0</v>
      </c>
      <c r="R212" s="233"/>
      <c r="S212" s="233"/>
      <c r="T212" s="234">
        <v>1.1000000000000001</v>
      </c>
      <c r="U212" s="233">
        <f>ROUND(E212*T212,2)</f>
        <v>0.83</v>
      </c>
      <c r="V212" s="217"/>
      <c r="W212" s="217"/>
      <c r="X212" s="217"/>
      <c r="Y212" s="217"/>
      <c r="Z212" s="217"/>
      <c r="AA212" s="217"/>
      <c r="AB212" s="217"/>
      <c r="AC212" s="217"/>
      <c r="AD212" s="217"/>
      <c r="AE212" s="217" t="s">
        <v>141</v>
      </c>
      <c r="AF212" s="217"/>
      <c r="AG212" s="217"/>
      <c r="AH212" s="217"/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17"/>
      <c r="BB212" s="217"/>
      <c r="BC212" s="217"/>
      <c r="BD212" s="217"/>
      <c r="BE212" s="217"/>
      <c r="BF212" s="217"/>
      <c r="BG212" s="217"/>
      <c r="BH212" s="217"/>
    </row>
    <row r="213" spans="1:60" x14ac:dyDescent="0.2">
      <c r="A213" s="219" t="s">
        <v>136</v>
      </c>
      <c r="B213" s="224" t="s">
        <v>105</v>
      </c>
      <c r="C213" s="270" t="s">
        <v>106</v>
      </c>
      <c r="D213" s="227"/>
      <c r="E213" s="230"/>
      <c r="F213" s="235"/>
      <c r="G213" s="235">
        <f>SUMIF(AE214:AE222,"&lt;&gt;NOR",G214:G222)</f>
        <v>0</v>
      </c>
      <c r="H213" s="235"/>
      <c r="I213" s="235">
        <f>SUM(I214:I222)</f>
        <v>0</v>
      </c>
      <c r="J213" s="235"/>
      <c r="K213" s="235">
        <f>SUM(K214:K222)</f>
        <v>0</v>
      </c>
      <c r="L213" s="235"/>
      <c r="M213" s="235">
        <f>SUM(M214:M222)</f>
        <v>0</v>
      </c>
      <c r="N213" s="235"/>
      <c r="O213" s="235">
        <f>SUM(O214:O222)</f>
        <v>0.09</v>
      </c>
      <c r="P213" s="235"/>
      <c r="Q213" s="235">
        <f>SUM(Q214:Q222)</f>
        <v>0</v>
      </c>
      <c r="R213" s="235"/>
      <c r="S213" s="235"/>
      <c r="T213" s="236"/>
      <c r="U213" s="235">
        <f>SUM(U214:U222)</f>
        <v>55.26</v>
      </c>
      <c r="AE213" t="s">
        <v>137</v>
      </c>
    </row>
    <row r="214" spans="1:60" ht="22.5" outlineLevel="1" x14ac:dyDescent="0.2">
      <c r="A214" s="218">
        <v>107</v>
      </c>
      <c r="B214" s="223" t="s">
        <v>412</v>
      </c>
      <c r="C214" s="268" t="s">
        <v>413</v>
      </c>
      <c r="D214" s="225" t="s">
        <v>158</v>
      </c>
      <c r="E214" s="228">
        <v>250</v>
      </c>
      <c r="F214" s="232"/>
      <c r="G214" s="233">
        <f>ROUND(E214*F214,2)</f>
        <v>0</v>
      </c>
      <c r="H214" s="232"/>
      <c r="I214" s="233">
        <f>ROUND(E214*H214,2)</f>
        <v>0</v>
      </c>
      <c r="J214" s="232"/>
      <c r="K214" s="233">
        <f>ROUND(E214*J214,2)</f>
        <v>0</v>
      </c>
      <c r="L214" s="233">
        <v>21</v>
      </c>
      <c r="M214" s="233">
        <f>G214*(1+L214/100)</f>
        <v>0</v>
      </c>
      <c r="N214" s="233">
        <v>1.6000000000000001E-4</v>
      </c>
      <c r="O214" s="233">
        <f>ROUND(E214*N214,2)</f>
        <v>0.04</v>
      </c>
      <c r="P214" s="233">
        <v>0</v>
      </c>
      <c r="Q214" s="233">
        <f>ROUND(E214*P214,2)</f>
        <v>0</v>
      </c>
      <c r="R214" s="233"/>
      <c r="S214" s="233"/>
      <c r="T214" s="234">
        <v>0.15</v>
      </c>
      <c r="U214" s="233">
        <f>ROUND(E214*T214,2)</f>
        <v>37.5</v>
      </c>
      <c r="V214" s="217"/>
      <c r="W214" s="217"/>
      <c r="X214" s="217"/>
      <c r="Y214" s="217"/>
      <c r="Z214" s="217"/>
      <c r="AA214" s="217"/>
      <c r="AB214" s="217"/>
      <c r="AC214" s="217"/>
      <c r="AD214" s="217"/>
      <c r="AE214" s="217" t="s">
        <v>141</v>
      </c>
      <c r="AF214" s="217"/>
      <c r="AG214" s="217"/>
      <c r="AH214" s="217"/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outlineLevel="1" x14ac:dyDescent="0.2">
      <c r="A215" s="218"/>
      <c r="B215" s="223"/>
      <c r="C215" s="269" t="s">
        <v>414</v>
      </c>
      <c r="D215" s="226"/>
      <c r="E215" s="229">
        <v>250</v>
      </c>
      <c r="F215" s="233"/>
      <c r="G215" s="233"/>
      <c r="H215" s="233"/>
      <c r="I215" s="233"/>
      <c r="J215" s="233"/>
      <c r="K215" s="233"/>
      <c r="L215" s="233"/>
      <c r="M215" s="233"/>
      <c r="N215" s="233"/>
      <c r="O215" s="233"/>
      <c r="P215" s="233"/>
      <c r="Q215" s="233"/>
      <c r="R215" s="233"/>
      <c r="S215" s="233"/>
      <c r="T215" s="234"/>
      <c r="U215" s="233"/>
      <c r="V215" s="217"/>
      <c r="W215" s="217"/>
      <c r="X215" s="217"/>
      <c r="Y215" s="217"/>
      <c r="Z215" s="217"/>
      <c r="AA215" s="217"/>
      <c r="AB215" s="217"/>
      <c r="AC215" s="217"/>
      <c r="AD215" s="217"/>
      <c r="AE215" s="217" t="s">
        <v>143</v>
      </c>
      <c r="AF215" s="217">
        <v>0</v>
      </c>
      <c r="AG215" s="217"/>
      <c r="AH215" s="217"/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</row>
    <row r="216" spans="1:60" ht="22.5" outlineLevel="1" x14ac:dyDescent="0.2">
      <c r="A216" s="218">
        <v>108</v>
      </c>
      <c r="B216" s="223" t="s">
        <v>415</v>
      </c>
      <c r="C216" s="268" t="s">
        <v>416</v>
      </c>
      <c r="D216" s="225" t="s">
        <v>158</v>
      </c>
      <c r="E216" s="228">
        <v>189</v>
      </c>
      <c r="F216" s="232"/>
      <c r="G216" s="233">
        <f>ROUND(E216*F216,2)</f>
        <v>0</v>
      </c>
      <c r="H216" s="232"/>
      <c r="I216" s="233">
        <f>ROUND(E216*H216,2)</f>
        <v>0</v>
      </c>
      <c r="J216" s="232"/>
      <c r="K216" s="233">
        <f>ROUND(E216*J216,2)</f>
        <v>0</v>
      </c>
      <c r="L216" s="233">
        <v>21</v>
      </c>
      <c r="M216" s="233">
        <f>G216*(1+L216/100)</f>
        <v>0</v>
      </c>
      <c r="N216" s="233">
        <v>1.7000000000000001E-4</v>
      </c>
      <c r="O216" s="233">
        <f>ROUND(E216*N216,2)</f>
        <v>0.03</v>
      </c>
      <c r="P216" s="233">
        <v>0</v>
      </c>
      <c r="Q216" s="233">
        <f>ROUND(E216*P216,2)</f>
        <v>0</v>
      </c>
      <c r="R216" s="233"/>
      <c r="S216" s="233"/>
      <c r="T216" s="234">
        <v>0.04</v>
      </c>
      <c r="U216" s="233">
        <f>ROUND(E216*T216,2)</f>
        <v>7.56</v>
      </c>
      <c r="V216" s="217"/>
      <c r="W216" s="217"/>
      <c r="X216" s="217"/>
      <c r="Y216" s="217"/>
      <c r="Z216" s="217"/>
      <c r="AA216" s="217"/>
      <c r="AB216" s="217"/>
      <c r="AC216" s="217"/>
      <c r="AD216" s="217"/>
      <c r="AE216" s="217" t="s">
        <v>141</v>
      </c>
      <c r="AF216" s="217"/>
      <c r="AG216" s="217"/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</row>
    <row r="217" spans="1:60" outlineLevel="1" x14ac:dyDescent="0.2">
      <c r="A217" s="218"/>
      <c r="B217" s="223"/>
      <c r="C217" s="269" t="s">
        <v>417</v>
      </c>
      <c r="D217" s="226"/>
      <c r="E217" s="229">
        <v>189</v>
      </c>
      <c r="F217" s="233"/>
      <c r="G217" s="233"/>
      <c r="H217" s="233"/>
      <c r="I217" s="233"/>
      <c r="J217" s="233"/>
      <c r="K217" s="233"/>
      <c r="L217" s="233"/>
      <c r="M217" s="233"/>
      <c r="N217" s="233"/>
      <c r="O217" s="233"/>
      <c r="P217" s="233"/>
      <c r="Q217" s="233"/>
      <c r="R217" s="233"/>
      <c r="S217" s="233"/>
      <c r="T217" s="234"/>
      <c r="U217" s="233"/>
      <c r="V217" s="217"/>
      <c r="W217" s="217"/>
      <c r="X217" s="217"/>
      <c r="Y217" s="217"/>
      <c r="Z217" s="217"/>
      <c r="AA217" s="217"/>
      <c r="AB217" s="217"/>
      <c r="AC217" s="217"/>
      <c r="AD217" s="217"/>
      <c r="AE217" s="217" t="s">
        <v>143</v>
      </c>
      <c r="AF217" s="217">
        <v>0</v>
      </c>
      <c r="AG217" s="217"/>
      <c r="AH217" s="217"/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</row>
    <row r="218" spans="1:60" ht="22.5" outlineLevel="1" x14ac:dyDescent="0.2">
      <c r="A218" s="218">
        <v>109</v>
      </c>
      <c r="B218" s="223" t="s">
        <v>415</v>
      </c>
      <c r="C218" s="268" t="s">
        <v>418</v>
      </c>
      <c r="D218" s="225" t="s">
        <v>158</v>
      </c>
      <c r="E218" s="228">
        <v>60</v>
      </c>
      <c r="F218" s="232"/>
      <c r="G218" s="233">
        <f>ROUND(E218*F218,2)</f>
        <v>0</v>
      </c>
      <c r="H218" s="232"/>
      <c r="I218" s="233">
        <f>ROUND(E218*H218,2)</f>
        <v>0</v>
      </c>
      <c r="J218" s="232"/>
      <c r="K218" s="233">
        <f>ROUND(E218*J218,2)</f>
        <v>0</v>
      </c>
      <c r="L218" s="233">
        <v>21</v>
      </c>
      <c r="M218" s="233">
        <f>G218*(1+L218/100)</f>
        <v>0</v>
      </c>
      <c r="N218" s="233">
        <v>1.7000000000000001E-4</v>
      </c>
      <c r="O218" s="233">
        <f>ROUND(E218*N218,2)</f>
        <v>0.01</v>
      </c>
      <c r="P218" s="233">
        <v>0</v>
      </c>
      <c r="Q218" s="233">
        <f>ROUND(E218*P218,2)</f>
        <v>0</v>
      </c>
      <c r="R218" s="233"/>
      <c r="S218" s="233"/>
      <c r="T218" s="234">
        <v>0.04</v>
      </c>
      <c r="U218" s="233">
        <f>ROUND(E218*T218,2)</f>
        <v>2.4</v>
      </c>
      <c r="V218" s="217"/>
      <c r="W218" s="217"/>
      <c r="X218" s="217"/>
      <c r="Y218" s="217"/>
      <c r="Z218" s="217"/>
      <c r="AA218" s="217"/>
      <c r="AB218" s="217"/>
      <c r="AC218" s="217"/>
      <c r="AD218" s="217"/>
      <c r="AE218" s="217" t="s">
        <v>141</v>
      </c>
      <c r="AF218" s="217"/>
      <c r="AG218" s="217"/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outlineLevel="1" x14ac:dyDescent="0.2">
      <c r="A219" s="218"/>
      <c r="B219" s="223"/>
      <c r="C219" s="269" t="s">
        <v>419</v>
      </c>
      <c r="D219" s="226"/>
      <c r="E219" s="229">
        <v>60</v>
      </c>
      <c r="F219" s="233"/>
      <c r="G219" s="233"/>
      <c r="H219" s="233"/>
      <c r="I219" s="233"/>
      <c r="J219" s="233"/>
      <c r="K219" s="233"/>
      <c r="L219" s="233"/>
      <c r="M219" s="233"/>
      <c r="N219" s="233"/>
      <c r="O219" s="233"/>
      <c r="P219" s="233"/>
      <c r="Q219" s="233"/>
      <c r="R219" s="233"/>
      <c r="S219" s="233"/>
      <c r="T219" s="234"/>
      <c r="U219" s="233"/>
      <c r="V219" s="217"/>
      <c r="W219" s="217"/>
      <c r="X219" s="217"/>
      <c r="Y219" s="217"/>
      <c r="Z219" s="217"/>
      <c r="AA219" s="217"/>
      <c r="AB219" s="217"/>
      <c r="AC219" s="217"/>
      <c r="AD219" s="217"/>
      <c r="AE219" s="217" t="s">
        <v>143</v>
      </c>
      <c r="AF219" s="217">
        <v>0</v>
      </c>
      <c r="AG219" s="217"/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</row>
    <row r="220" spans="1:60" ht="22.5" outlineLevel="1" x14ac:dyDescent="0.2">
      <c r="A220" s="218">
        <v>110</v>
      </c>
      <c r="B220" s="223" t="s">
        <v>420</v>
      </c>
      <c r="C220" s="268" t="s">
        <v>421</v>
      </c>
      <c r="D220" s="225" t="s">
        <v>158</v>
      </c>
      <c r="E220" s="228">
        <v>60</v>
      </c>
      <c r="F220" s="232"/>
      <c r="G220" s="233">
        <f>ROUND(E220*F220,2)</f>
        <v>0</v>
      </c>
      <c r="H220" s="232"/>
      <c r="I220" s="233">
        <f>ROUND(E220*H220,2)</f>
        <v>0</v>
      </c>
      <c r="J220" s="232"/>
      <c r="K220" s="233">
        <f>ROUND(E220*J220,2)</f>
        <v>0</v>
      </c>
      <c r="L220" s="233">
        <v>21</v>
      </c>
      <c r="M220" s="233">
        <f>G220*(1+L220/100)</f>
        <v>0</v>
      </c>
      <c r="N220" s="233">
        <v>2.1000000000000001E-4</v>
      </c>
      <c r="O220" s="233">
        <f>ROUND(E220*N220,2)</f>
        <v>0.01</v>
      </c>
      <c r="P220" s="233">
        <v>0</v>
      </c>
      <c r="Q220" s="233">
        <f>ROUND(E220*P220,2)</f>
        <v>0</v>
      </c>
      <c r="R220" s="233"/>
      <c r="S220" s="233"/>
      <c r="T220" s="234">
        <v>0.13</v>
      </c>
      <c r="U220" s="233">
        <f>ROUND(E220*T220,2)</f>
        <v>7.8</v>
      </c>
      <c r="V220" s="217"/>
      <c r="W220" s="217"/>
      <c r="X220" s="217"/>
      <c r="Y220" s="217"/>
      <c r="Z220" s="217"/>
      <c r="AA220" s="217"/>
      <c r="AB220" s="217"/>
      <c r="AC220" s="217"/>
      <c r="AD220" s="217"/>
      <c r="AE220" s="217" t="s">
        <v>141</v>
      </c>
      <c r="AF220" s="217"/>
      <c r="AG220" s="217"/>
      <c r="AH220" s="217"/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</row>
    <row r="221" spans="1:60" outlineLevel="1" x14ac:dyDescent="0.2">
      <c r="A221" s="218">
        <v>111</v>
      </c>
      <c r="B221" s="223" t="s">
        <v>422</v>
      </c>
      <c r="C221" s="268" t="s">
        <v>423</v>
      </c>
      <c r="D221" s="225" t="s">
        <v>158</v>
      </c>
      <c r="E221" s="228">
        <v>10</v>
      </c>
      <c r="F221" s="232"/>
      <c r="G221" s="233">
        <f>ROUND(E221*F221,2)</f>
        <v>0</v>
      </c>
      <c r="H221" s="232"/>
      <c r="I221" s="233">
        <f>ROUND(E221*H221,2)</f>
        <v>0</v>
      </c>
      <c r="J221" s="232"/>
      <c r="K221" s="233">
        <f>ROUND(E221*J221,2)</f>
        <v>0</v>
      </c>
      <c r="L221" s="233">
        <v>21</v>
      </c>
      <c r="M221" s="233">
        <f>G221*(1+L221/100)</f>
        <v>0</v>
      </c>
      <c r="N221" s="233">
        <v>0</v>
      </c>
      <c r="O221" s="233">
        <f>ROUND(E221*N221,2)</f>
        <v>0</v>
      </c>
      <c r="P221" s="233">
        <v>0</v>
      </c>
      <c r="Q221" s="233">
        <f>ROUND(E221*P221,2)</f>
        <v>0</v>
      </c>
      <c r="R221" s="233"/>
      <c r="S221" s="233"/>
      <c r="T221" s="234">
        <v>0</v>
      </c>
      <c r="U221" s="233">
        <f>ROUND(E221*T221,2)</f>
        <v>0</v>
      </c>
      <c r="V221" s="217"/>
      <c r="W221" s="217"/>
      <c r="X221" s="217"/>
      <c r="Y221" s="217"/>
      <c r="Z221" s="217"/>
      <c r="AA221" s="217"/>
      <c r="AB221" s="217"/>
      <c r="AC221" s="217"/>
      <c r="AD221" s="217"/>
      <c r="AE221" s="217" t="s">
        <v>141</v>
      </c>
      <c r="AF221" s="217"/>
      <c r="AG221" s="217"/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</row>
    <row r="222" spans="1:60" outlineLevel="1" x14ac:dyDescent="0.2">
      <c r="A222" s="218"/>
      <c r="B222" s="223"/>
      <c r="C222" s="269" t="s">
        <v>340</v>
      </c>
      <c r="D222" s="226"/>
      <c r="E222" s="229">
        <v>10</v>
      </c>
      <c r="F222" s="233"/>
      <c r="G222" s="233"/>
      <c r="H222" s="233"/>
      <c r="I222" s="233"/>
      <c r="J222" s="233"/>
      <c r="K222" s="233"/>
      <c r="L222" s="233"/>
      <c r="M222" s="233"/>
      <c r="N222" s="233"/>
      <c r="O222" s="233"/>
      <c r="P222" s="233"/>
      <c r="Q222" s="233"/>
      <c r="R222" s="233"/>
      <c r="S222" s="233"/>
      <c r="T222" s="234"/>
      <c r="U222" s="233"/>
      <c r="V222" s="217"/>
      <c r="W222" s="217"/>
      <c r="X222" s="217"/>
      <c r="Y222" s="217"/>
      <c r="Z222" s="217"/>
      <c r="AA222" s="217"/>
      <c r="AB222" s="217"/>
      <c r="AC222" s="217"/>
      <c r="AD222" s="217"/>
      <c r="AE222" s="217" t="s">
        <v>143</v>
      </c>
      <c r="AF222" s="217">
        <v>0</v>
      </c>
      <c r="AG222" s="217"/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</row>
    <row r="223" spans="1:60" x14ac:dyDescent="0.2">
      <c r="A223" s="219" t="s">
        <v>136</v>
      </c>
      <c r="B223" s="224" t="s">
        <v>107</v>
      </c>
      <c r="C223" s="270" t="s">
        <v>108</v>
      </c>
      <c r="D223" s="227"/>
      <c r="E223" s="230"/>
      <c r="F223" s="235"/>
      <c r="G223" s="235">
        <f>SUMIF(AE224:AE224,"&lt;&gt;NOR",G224:G224)</f>
        <v>0</v>
      </c>
      <c r="H223" s="235"/>
      <c r="I223" s="235">
        <f>SUM(I224:I224)</f>
        <v>0</v>
      </c>
      <c r="J223" s="235"/>
      <c r="K223" s="235">
        <f>SUM(K224:K224)</f>
        <v>0</v>
      </c>
      <c r="L223" s="235"/>
      <c r="M223" s="235">
        <f>SUM(M224:M224)</f>
        <v>0</v>
      </c>
      <c r="N223" s="235"/>
      <c r="O223" s="235">
        <f>SUM(O224:O224)</f>
        <v>0</v>
      </c>
      <c r="P223" s="235"/>
      <c r="Q223" s="235">
        <f>SUM(Q224:Q224)</f>
        <v>0</v>
      </c>
      <c r="R223" s="235"/>
      <c r="S223" s="235"/>
      <c r="T223" s="236"/>
      <c r="U223" s="235">
        <f>SUM(U224:U224)</f>
        <v>105</v>
      </c>
      <c r="AE223" t="s">
        <v>137</v>
      </c>
    </row>
    <row r="224" spans="1:60" ht="22.5" outlineLevel="1" x14ac:dyDescent="0.2">
      <c r="A224" s="218">
        <v>112</v>
      </c>
      <c r="B224" s="223" t="s">
        <v>424</v>
      </c>
      <c r="C224" s="268" t="s">
        <v>425</v>
      </c>
      <c r="D224" s="225" t="s">
        <v>384</v>
      </c>
      <c r="E224" s="228">
        <v>10500</v>
      </c>
      <c r="F224" s="232"/>
      <c r="G224" s="233">
        <f>ROUND(E224*F224,2)</f>
        <v>0</v>
      </c>
      <c r="H224" s="232"/>
      <c r="I224" s="233">
        <f>ROUND(E224*H224,2)</f>
        <v>0</v>
      </c>
      <c r="J224" s="232"/>
      <c r="K224" s="233">
        <f>ROUND(E224*J224,2)</f>
        <v>0</v>
      </c>
      <c r="L224" s="233">
        <v>21</v>
      </c>
      <c r="M224" s="233">
        <f>G224*(1+L224/100)</f>
        <v>0</v>
      </c>
      <c r="N224" s="233">
        <v>0</v>
      </c>
      <c r="O224" s="233">
        <f>ROUND(E224*N224,2)</f>
        <v>0</v>
      </c>
      <c r="P224" s="233">
        <v>0</v>
      </c>
      <c r="Q224" s="233">
        <f>ROUND(E224*P224,2)</f>
        <v>0</v>
      </c>
      <c r="R224" s="233"/>
      <c r="S224" s="233"/>
      <c r="T224" s="234">
        <v>0.01</v>
      </c>
      <c r="U224" s="233">
        <f>ROUND(E224*T224,2)</f>
        <v>105</v>
      </c>
      <c r="V224" s="217"/>
      <c r="W224" s="217"/>
      <c r="X224" s="217"/>
      <c r="Y224" s="217"/>
      <c r="Z224" s="217"/>
      <c r="AA224" s="217"/>
      <c r="AB224" s="217"/>
      <c r="AC224" s="217"/>
      <c r="AD224" s="217"/>
      <c r="AE224" s="217" t="s">
        <v>141</v>
      </c>
      <c r="AF224" s="217"/>
      <c r="AG224" s="217"/>
      <c r="AH224" s="217"/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</row>
    <row r="225" spans="1:60" x14ac:dyDescent="0.2">
      <c r="A225" s="219" t="s">
        <v>136</v>
      </c>
      <c r="B225" s="224" t="s">
        <v>109</v>
      </c>
      <c r="C225" s="270" t="s">
        <v>26</v>
      </c>
      <c r="D225" s="227"/>
      <c r="E225" s="230"/>
      <c r="F225" s="235"/>
      <c r="G225" s="235">
        <f>SUMIF(AE226:AE226,"&lt;&gt;NOR",G226:G226)</f>
        <v>0</v>
      </c>
      <c r="H225" s="235"/>
      <c r="I225" s="235">
        <f>SUM(I226:I226)</f>
        <v>0</v>
      </c>
      <c r="J225" s="235"/>
      <c r="K225" s="235">
        <f>SUM(K226:K226)</f>
        <v>0</v>
      </c>
      <c r="L225" s="235"/>
      <c r="M225" s="235">
        <f>SUM(M226:M226)</f>
        <v>0</v>
      </c>
      <c r="N225" s="235"/>
      <c r="O225" s="235">
        <f>SUM(O226:O226)</f>
        <v>0</v>
      </c>
      <c r="P225" s="235"/>
      <c r="Q225" s="235">
        <f>SUM(Q226:Q226)</f>
        <v>0</v>
      </c>
      <c r="R225" s="235"/>
      <c r="S225" s="235"/>
      <c r="T225" s="236"/>
      <c r="U225" s="235">
        <f>SUM(U226:U226)</f>
        <v>0</v>
      </c>
      <c r="AE225" t="s">
        <v>137</v>
      </c>
    </row>
    <row r="226" spans="1:60" outlineLevel="1" x14ac:dyDescent="0.2">
      <c r="A226" s="246">
        <v>113</v>
      </c>
      <c r="B226" s="247" t="s">
        <v>426</v>
      </c>
      <c r="C226" s="271" t="s">
        <v>427</v>
      </c>
      <c r="D226" s="248" t="s">
        <v>428</v>
      </c>
      <c r="E226" s="249">
        <v>1</v>
      </c>
      <c r="F226" s="250"/>
      <c r="G226" s="251">
        <f>ROUND(E226*F226,2)</f>
        <v>0</v>
      </c>
      <c r="H226" s="250"/>
      <c r="I226" s="251">
        <f>ROUND(E226*H226,2)</f>
        <v>0</v>
      </c>
      <c r="J226" s="250"/>
      <c r="K226" s="251">
        <f>ROUND(E226*J226,2)</f>
        <v>0</v>
      </c>
      <c r="L226" s="251">
        <v>21</v>
      </c>
      <c r="M226" s="251">
        <f>G226*(1+L226/100)</f>
        <v>0</v>
      </c>
      <c r="N226" s="251">
        <v>0</v>
      </c>
      <c r="O226" s="251">
        <f>ROUND(E226*N226,2)</f>
        <v>0</v>
      </c>
      <c r="P226" s="251">
        <v>0</v>
      </c>
      <c r="Q226" s="251">
        <f>ROUND(E226*P226,2)</f>
        <v>0</v>
      </c>
      <c r="R226" s="251"/>
      <c r="S226" s="251"/>
      <c r="T226" s="252">
        <v>0</v>
      </c>
      <c r="U226" s="251">
        <f>ROUND(E226*T226,2)</f>
        <v>0</v>
      </c>
      <c r="V226" s="217"/>
      <c r="W226" s="217"/>
      <c r="X226" s="217"/>
      <c r="Y226" s="217"/>
      <c r="Z226" s="217"/>
      <c r="AA226" s="217"/>
      <c r="AB226" s="217"/>
      <c r="AC226" s="217"/>
      <c r="AD226" s="217"/>
      <c r="AE226" s="217" t="s">
        <v>429</v>
      </c>
      <c r="AF226" s="217"/>
      <c r="AG226" s="217"/>
      <c r="AH226" s="217"/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17"/>
      <c r="BB226" s="217"/>
      <c r="BC226" s="217"/>
      <c r="BD226" s="217"/>
      <c r="BE226" s="217"/>
      <c r="BF226" s="217"/>
      <c r="BG226" s="217"/>
      <c r="BH226" s="217"/>
    </row>
    <row r="227" spans="1:60" x14ac:dyDescent="0.2">
      <c r="A227" s="6"/>
      <c r="B227" s="7" t="s">
        <v>149</v>
      </c>
      <c r="C227" s="272" t="s">
        <v>149</v>
      </c>
      <c r="D227" s="9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AC227">
        <v>15</v>
      </c>
      <c r="AD227">
        <v>21</v>
      </c>
    </row>
    <row r="228" spans="1:60" x14ac:dyDescent="0.2">
      <c r="A228" s="253"/>
      <c r="B228" s="254">
        <v>26</v>
      </c>
      <c r="C228" s="273" t="s">
        <v>149</v>
      </c>
      <c r="D228" s="255"/>
      <c r="E228" s="256"/>
      <c r="F228" s="256"/>
      <c r="G228" s="267">
        <f>G8+G46+G61+G70+G72+G75+G79+G98+G100+G120+G131+G138+G147+G152+G158+G164+G178+G182+G204+G213+G223+G225</f>
        <v>0</v>
      </c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AC228">
        <f>SUMIF(L7:L226,AC227,G7:G226)</f>
        <v>0</v>
      </c>
      <c r="AD228">
        <f>SUMIF(L7:L226,AD227,G7:G226)</f>
        <v>0</v>
      </c>
      <c r="AE228" t="s">
        <v>430</v>
      </c>
    </row>
    <row r="229" spans="1:60" x14ac:dyDescent="0.2">
      <c r="A229" s="6"/>
      <c r="B229" s="7" t="s">
        <v>149</v>
      </c>
      <c r="C229" s="272" t="s">
        <v>149</v>
      </c>
      <c r="D229" s="9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</row>
    <row r="230" spans="1:60" x14ac:dyDescent="0.2">
      <c r="A230" s="6"/>
      <c r="B230" s="7" t="s">
        <v>149</v>
      </c>
      <c r="C230" s="272" t="s">
        <v>149</v>
      </c>
      <c r="D230" s="9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</row>
    <row r="231" spans="1:60" x14ac:dyDescent="0.2">
      <c r="A231" s="257">
        <v>33</v>
      </c>
      <c r="B231" s="257"/>
      <c r="C231" s="274"/>
      <c r="D231" s="9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</row>
    <row r="232" spans="1:60" x14ac:dyDescent="0.2">
      <c r="A232" s="258"/>
      <c r="B232" s="259"/>
      <c r="C232" s="275"/>
      <c r="D232" s="259"/>
      <c r="E232" s="259"/>
      <c r="F232" s="259"/>
      <c r="G232" s="260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AE232" t="s">
        <v>431</v>
      </c>
    </row>
    <row r="233" spans="1:60" x14ac:dyDescent="0.2">
      <c r="A233" s="261"/>
      <c r="B233" s="262"/>
      <c r="C233" s="276"/>
      <c r="D233" s="262"/>
      <c r="E233" s="262"/>
      <c r="F233" s="262"/>
      <c r="G233" s="263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</row>
    <row r="234" spans="1:60" x14ac:dyDescent="0.2">
      <c r="A234" s="261"/>
      <c r="B234" s="262"/>
      <c r="C234" s="276"/>
      <c r="D234" s="262"/>
      <c r="E234" s="262"/>
      <c r="F234" s="262"/>
      <c r="G234" s="263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</row>
    <row r="235" spans="1:60" x14ac:dyDescent="0.2">
      <c r="A235" s="261"/>
      <c r="B235" s="262"/>
      <c r="C235" s="276"/>
      <c r="D235" s="262"/>
      <c r="E235" s="262"/>
      <c r="F235" s="262"/>
      <c r="G235" s="263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</row>
    <row r="236" spans="1:60" x14ac:dyDescent="0.2">
      <c r="A236" s="264"/>
      <c r="B236" s="265"/>
      <c r="C236" s="277"/>
      <c r="D236" s="265"/>
      <c r="E236" s="265"/>
      <c r="F236" s="265"/>
      <c r="G236" s="26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</row>
    <row r="237" spans="1:60" x14ac:dyDescent="0.2">
      <c r="A237" s="6"/>
      <c r="B237" s="7" t="s">
        <v>149</v>
      </c>
      <c r="C237" s="272" t="s">
        <v>149</v>
      </c>
      <c r="D237" s="9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</row>
    <row r="238" spans="1:60" x14ac:dyDescent="0.2">
      <c r="C238" s="278"/>
      <c r="D238" s="198"/>
      <c r="AE238" t="s">
        <v>432</v>
      </c>
    </row>
    <row r="239" spans="1:60" x14ac:dyDescent="0.2">
      <c r="D239" s="198"/>
    </row>
    <row r="240" spans="1:60" x14ac:dyDescent="0.2">
      <c r="D240" s="198"/>
    </row>
    <row r="241" spans="4:4" x14ac:dyDescent="0.2">
      <c r="D241" s="198"/>
    </row>
    <row r="242" spans="4:4" x14ac:dyDescent="0.2">
      <c r="D242" s="198"/>
    </row>
    <row r="243" spans="4:4" x14ac:dyDescent="0.2">
      <c r="D243" s="198"/>
    </row>
    <row r="244" spans="4:4" x14ac:dyDescent="0.2">
      <c r="D244" s="198"/>
    </row>
    <row r="245" spans="4:4" x14ac:dyDescent="0.2">
      <c r="D245" s="198"/>
    </row>
    <row r="246" spans="4:4" x14ac:dyDescent="0.2">
      <c r="D246" s="198"/>
    </row>
    <row r="247" spans="4:4" x14ac:dyDescent="0.2">
      <c r="D247" s="198"/>
    </row>
    <row r="248" spans="4:4" x14ac:dyDescent="0.2">
      <c r="D248" s="198"/>
    </row>
    <row r="249" spans="4:4" x14ac:dyDescent="0.2">
      <c r="D249" s="198"/>
    </row>
    <row r="250" spans="4:4" x14ac:dyDescent="0.2">
      <c r="D250" s="198"/>
    </row>
    <row r="251" spans="4:4" x14ac:dyDescent="0.2">
      <c r="D251" s="198"/>
    </row>
    <row r="252" spans="4:4" x14ac:dyDescent="0.2">
      <c r="D252" s="198"/>
    </row>
    <row r="253" spans="4:4" x14ac:dyDescent="0.2">
      <c r="D253" s="198"/>
    </row>
    <row r="254" spans="4:4" x14ac:dyDescent="0.2">
      <c r="D254" s="198"/>
    </row>
    <row r="255" spans="4:4" x14ac:dyDescent="0.2">
      <c r="D255" s="198"/>
    </row>
    <row r="256" spans="4:4" x14ac:dyDescent="0.2">
      <c r="D256" s="198"/>
    </row>
    <row r="257" spans="4:4" x14ac:dyDescent="0.2">
      <c r="D257" s="198"/>
    </row>
    <row r="258" spans="4:4" x14ac:dyDescent="0.2">
      <c r="D258" s="198"/>
    </row>
    <row r="259" spans="4:4" x14ac:dyDescent="0.2">
      <c r="D259" s="198"/>
    </row>
    <row r="260" spans="4:4" x14ac:dyDescent="0.2">
      <c r="D260" s="198"/>
    </row>
    <row r="261" spans="4:4" x14ac:dyDescent="0.2">
      <c r="D261" s="198"/>
    </row>
    <row r="262" spans="4:4" x14ac:dyDescent="0.2">
      <c r="D262" s="198"/>
    </row>
    <row r="263" spans="4:4" x14ac:dyDescent="0.2">
      <c r="D263" s="198"/>
    </row>
    <row r="264" spans="4:4" x14ac:dyDescent="0.2">
      <c r="D264" s="198"/>
    </row>
    <row r="265" spans="4:4" x14ac:dyDescent="0.2">
      <c r="D265" s="198"/>
    </row>
    <row r="266" spans="4:4" x14ac:dyDescent="0.2">
      <c r="D266" s="198"/>
    </row>
    <row r="267" spans="4:4" x14ac:dyDescent="0.2">
      <c r="D267" s="198"/>
    </row>
    <row r="268" spans="4:4" x14ac:dyDescent="0.2">
      <c r="D268" s="198"/>
    </row>
    <row r="269" spans="4:4" x14ac:dyDescent="0.2">
      <c r="D269" s="198"/>
    </row>
    <row r="270" spans="4:4" x14ac:dyDescent="0.2">
      <c r="D270" s="198"/>
    </row>
    <row r="271" spans="4:4" x14ac:dyDescent="0.2">
      <c r="D271" s="198"/>
    </row>
    <row r="272" spans="4:4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6">
    <mergeCell ref="A1:G1"/>
    <mergeCell ref="C2:G2"/>
    <mergeCell ref="C3:G3"/>
    <mergeCell ref="C4:G4"/>
    <mergeCell ref="A231:C231"/>
    <mergeCell ref="A232:G23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Michal-K</dc:creator>
  <cp:lastModifiedBy>Michal-K</cp:lastModifiedBy>
  <cp:lastPrinted>2014-02-28T09:52:57Z</cp:lastPrinted>
  <dcterms:created xsi:type="dcterms:W3CDTF">2009-04-08T07:15:50Z</dcterms:created>
  <dcterms:modified xsi:type="dcterms:W3CDTF">2016-03-29T10:58:34Z</dcterms:modified>
</cp:coreProperties>
</file>