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Hrádek\management\komunální služby\místní komunikace\opravy místních komunikací\"/>
    </mc:Choice>
  </mc:AlternateContent>
  <bookViews>
    <workbookView xWindow="0" yWindow="0" windowWidth="28800" windowHeight="12210"/>
  </bookViews>
  <sheets>
    <sheet name="Hrádek" sheetId="1" r:id="rId1"/>
  </sheets>
  <definedNames>
    <definedName name="_xlnm.Print_Area" localSheetId="0">Hrádek!$A$1:$G$140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" l="1"/>
  <c r="G128" i="1"/>
  <c r="G127" i="1"/>
  <c r="G130" i="1" s="1"/>
  <c r="G123" i="1"/>
  <c r="G122" i="1"/>
  <c r="G121" i="1"/>
  <c r="G120" i="1"/>
  <c r="G119" i="1"/>
  <c r="G118" i="1"/>
  <c r="J117" i="1"/>
  <c r="G117" i="1"/>
  <c r="J116" i="1"/>
  <c r="G116" i="1"/>
  <c r="J115" i="1"/>
  <c r="G115" i="1"/>
  <c r="J114" i="1"/>
  <c r="G114" i="1"/>
  <c r="G113" i="1"/>
  <c r="J112" i="1"/>
  <c r="G112" i="1"/>
  <c r="J111" i="1"/>
  <c r="G111" i="1"/>
  <c r="G110" i="1"/>
  <c r="G109" i="1"/>
  <c r="J108" i="1"/>
  <c r="G108" i="1"/>
  <c r="J107" i="1"/>
  <c r="G107" i="1"/>
  <c r="J106" i="1"/>
  <c r="G106" i="1"/>
  <c r="J105" i="1"/>
  <c r="G105" i="1"/>
  <c r="J104" i="1"/>
  <c r="G104" i="1"/>
  <c r="J103" i="1"/>
  <c r="G103" i="1"/>
  <c r="J102" i="1"/>
  <c r="G102" i="1"/>
  <c r="G101" i="1"/>
  <c r="J100" i="1"/>
  <c r="G100" i="1"/>
  <c r="J99" i="1"/>
  <c r="G99" i="1"/>
  <c r="J98" i="1"/>
  <c r="G98" i="1"/>
  <c r="G94" i="1"/>
  <c r="G93" i="1"/>
  <c r="E93" i="1"/>
  <c r="G92" i="1"/>
  <c r="J91" i="1"/>
  <c r="G91" i="1"/>
  <c r="J90" i="1"/>
  <c r="G90" i="1"/>
  <c r="J89" i="1"/>
  <c r="G89" i="1"/>
  <c r="J88" i="1"/>
  <c r="G88" i="1"/>
  <c r="J87" i="1"/>
  <c r="G87" i="1"/>
  <c r="J86" i="1"/>
  <c r="J95" i="1" s="1"/>
  <c r="G86" i="1"/>
  <c r="K85" i="1"/>
  <c r="K95" i="1" s="1"/>
  <c r="G85" i="1"/>
  <c r="G95" i="1" s="1"/>
  <c r="G81" i="1"/>
  <c r="G80" i="1"/>
  <c r="J79" i="1"/>
  <c r="G79" i="1"/>
  <c r="J78" i="1"/>
  <c r="G78" i="1"/>
  <c r="J77" i="1"/>
  <c r="J82" i="1" s="1"/>
  <c r="G77" i="1"/>
  <c r="G74" i="1"/>
  <c r="G73" i="1"/>
  <c r="J72" i="1"/>
  <c r="G72" i="1"/>
  <c r="J71" i="1"/>
  <c r="G71" i="1"/>
  <c r="J70" i="1"/>
  <c r="J74" i="1" s="1"/>
  <c r="G67" i="1"/>
  <c r="J66" i="1"/>
  <c r="G66" i="1"/>
  <c r="J65" i="1"/>
  <c r="G65" i="1"/>
  <c r="J64" i="1"/>
  <c r="G64" i="1"/>
  <c r="J63" i="1"/>
  <c r="G63" i="1"/>
  <c r="J62" i="1"/>
  <c r="J68" i="1" s="1"/>
  <c r="G62" i="1"/>
  <c r="G68" i="1" s="1"/>
  <c r="G56" i="1"/>
  <c r="G55" i="1"/>
  <c r="J54" i="1"/>
  <c r="G54" i="1"/>
  <c r="J53" i="1"/>
  <c r="G53" i="1"/>
  <c r="J52" i="1"/>
  <c r="J57" i="1" s="1"/>
  <c r="G52" i="1"/>
  <c r="G57" i="1" s="1"/>
  <c r="G48" i="1"/>
  <c r="E47" i="1"/>
  <c r="G47" i="1" s="1"/>
  <c r="G46" i="1"/>
  <c r="J45" i="1"/>
  <c r="G45" i="1"/>
  <c r="J44" i="1"/>
  <c r="G44" i="1"/>
  <c r="J43" i="1"/>
  <c r="G43" i="1"/>
  <c r="J42" i="1"/>
  <c r="G42" i="1"/>
  <c r="J41" i="1"/>
  <c r="G41" i="1"/>
  <c r="K40" i="1"/>
  <c r="K49" i="1" s="1"/>
  <c r="J40" i="1"/>
  <c r="J49" i="1" s="1"/>
  <c r="G40" i="1"/>
  <c r="G35" i="1"/>
  <c r="G34" i="1"/>
  <c r="J33" i="1"/>
  <c r="G33" i="1"/>
  <c r="J32" i="1"/>
  <c r="J36" i="1" s="1"/>
  <c r="G32" i="1"/>
  <c r="G36" i="1" s="1"/>
  <c r="G28" i="1"/>
  <c r="G27" i="1"/>
  <c r="J26" i="1"/>
  <c r="G26" i="1"/>
  <c r="J25" i="1"/>
  <c r="G25" i="1"/>
  <c r="J24" i="1"/>
  <c r="J29" i="1" s="1"/>
  <c r="G24" i="1"/>
  <c r="G20" i="1"/>
  <c r="G19" i="1"/>
  <c r="J18" i="1"/>
  <c r="G18" i="1"/>
  <c r="J17" i="1"/>
  <c r="J21" i="1" s="1"/>
  <c r="G17" i="1"/>
  <c r="G13" i="1"/>
  <c r="E12" i="1"/>
  <c r="G12" i="1" s="1"/>
  <c r="G11" i="1"/>
  <c r="G10" i="1"/>
  <c r="J9" i="1"/>
  <c r="G9" i="1"/>
  <c r="J8" i="1"/>
  <c r="J14" i="1" s="1"/>
  <c r="G8" i="1"/>
  <c r="K7" i="1"/>
  <c r="K14" i="1" s="1"/>
  <c r="G7" i="1"/>
  <c r="G124" i="1" l="1"/>
  <c r="G82" i="1"/>
  <c r="G29" i="1"/>
  <c r="G21" i="1"/>
  <c r="G14" i="1"/>
  <c r="G49" i="1"/>
  <c r="G59" i="1"/>
  <c r="G132" i="1" s="1"/>
  <c r="G133" i="1" l="1"/>
  <c r="G134" i="1" s="1"/>
</calcChain>
</file>

<file path=xl/sharedStrings.xml><?xml version="1.0" encoding="utf-8"?>
<sst xmlns="http://schemas.openxmlformats.org/spreadsheetml/2006/main" count="231" uniqueCount="99">
  <si>
    <t>Oprava místních komunikací v obci Hrádek 2017</t>
  </si>
  <si>
    <t>P.Č.</t>
  </si>
  <si>
    <t>Kód položky</t>
  </si>
  <si>
    <t>Zkrácený popis</t>
  </si>
  <si>
    <t>MJ</t>
  </si>
  <si>
    <t>Množství celkem</t>
  </si>
  <si>
    <t>Cena jednot.</t>
  </si>
  <si>
    <t>Cena celkem</t>
  </si>
  <si>
    <t>hmotnost</t>
  </si>
  <si>
    <t>suť</t>
  </si>
  <si>
    <t>celkem/hmot.</t>
  </si>
  <si>
    <t>celkem/suť</t>
  </si>
  <si>
    <t>1</t>
  </si>
  <si>
    <t>2</t>
  </si>
  <si>
    <t>3</t>
  </si>
  <si>
    <t>4</t>
  </si>
  <si>
    <t>5</t>
  </si>
  <si>
    <t>6</t>
  </si>
  <si>
    <t>7</t>
  </si>
  <si>
    <t>Most přes řeku (130 x 6,3 m)</t>
  </si>
  <si>
    <t xml:space="preserve">Frézování živičného krytu tl 40 mm pruh š 1 m pl do 1000 m2 bez překážek v trase     </t>
  </si>
  <si>
    <t>m2</t>
  </si>
  <si>
    <t xml:space="preserve">Postřik živičný spojovací ze silniční emulze v množství do 0,60 kg/m2   </t>
  </si>
  <si>
    <t xml:space="preserve">Asfaltový beton vrstva obrusná ACO 11 (ABS) tř. I tl 40 mm š přes 3 m z nemodifikovaného asfaltu    </t>
  </si>
  <si>
    <t xml:space="preserve">Čištění vozovek metením strojně podkladu nebo krytu betonového nebo živičného   </t>
  </si>
  <si>
    <t xml:space="preserve">Vodorovné doprava suti s naložením a složením na skládku do 1 km    </t>
  </si>
  <si>
    <t>t</t>
  </si>
  <si>
    <t xml:space="preserve">Příplatek k vodorovnému přemístění suti na skládku ZKD 1 km přes 1 km       </t>
  </si>
  <si>
    <t xml:space="preserve">Přesun hmot pro pozemní komunikace s krytem z kamene, monolitickým betonovým nebo živičným          </t>
  </si>
  <si>
    <t>Celkem 1</t>
  </si>
  <si>
    <t>Rybář (85 x 3,5 m)</t>
  </si>
  <si>
    <t xml:space="preserve">Asfaltový beton vrstva obrusná ACO 11 (ABS) tř. I tl 50 mm š přes 3 m z nemodifikovaného asfaltu    </t>
  </si>
  <si>
    <t>Celkem  2</t>
  </si>
  <si>
    <t>Drong  (80 x 3 m)</t>
  </si>
  <si>
    <t xml:space="preserve">Vyspravení výtluků asfaltovým betonem ACO (AB) - vyrovnávka    </t>
  </si>
  <si>
    <t>Celkem  3</t>
  </si>
  <si>
    <t>Chalupňoki - spodek (160 x 3,5 m)</t>
  </si>
  <si>
    <t>Celkem  4</t>
  </si>
  <si>
    <t xml:space="preserve">Chalupňoki - vrch </t>
  </si>
  <si>
    <t>a)</t>
  </si>
  <si>
    <t>po sloup (75 x 3 m)</t>
  </si>
  <si>
    <r>
      <t>Odstranění podkladu pl přes 50 do 200 m2 z kameniva drceného tl 100 mm  -</t>
    </r>
    <r>
      <rPr>
        <b/>
        <i/>
        <sz val="9"/>
        <rFont val="Arial Narrow"/>
        <family val="2"/>
        <charset val="238"/>
      </rPr>
      <t xml:space="preserve"> stržení nánosu</t>
    </r>
  </si>
  <si>
    <t xml:space="preserve">Podklad ze štěrkodrtě ŠD tl 100 mm     </t>
  </si>
  <si>
    <t xml:space="preserve">kamenivo drcené frakce 0-32   </t>
  </si>
  <si>
    <t>Celkem  a)</t>
  </si>
  <si>
    <t>b)</t>
  </si>
  <si>
    <t>po sloup (120 x 3,5 m)</t>
  </si>
  <si>
    <t>Celkem  b</t>
  </si>
  <si>
    <t>Celkem 5</t>
  </si>
  <si>
    <t>Veterinář Bojko</t>
  </si>
  <si>
    <t xml:space="preserve">Osazení svodnice ocelové - kotvená do betonu       </t>
  </si>
  <si>
    <t>m</t>
  </si>
  <si>
    <t xml:space="preserve">55381000R   </t>
  </si>
  <si>
    <t xml:space="preserve">Svodnice vody ocelová     </t>
  </si>
  <si>
    <t xml:space="preserve">Lože pod obrubníky, krajníky nebo obruby z dlažebních kostek z betonu prostého  </t>
  </si>
  <si>
    <t>m3</t>
  </si>
  <si>
    <r>
      <t xml:space="preserve">Obsypání potrubí při překopech inž sítí ručně objem do 10 m3 z hor tř. 1 až 4 </t>
    </r>
    <r>
      <rPr>
        <i/>
        <sz val="9"/>
        <rFont val="Arial Narrow"/>
        <family val="2"/>
        <charset val="238"/>
      </rPr>
      <t xml:space="preserve">- dosyp kolem svodnic </t>
    </r>
  </si>
  <si>
    <t>5771R</t>
  </si>
  <si>
    <r>
      <t xml:space="preserve">Asfaltový beton vrstva obrusná ACO 11 (ABS) tř. I tl 50 mm š do 3 m z nemodifikovaného asfaltu  - </t>
    </r>
    <r>
      <rPr>
        <i/>
        <sz val="9"/>
        <rFont val="Arial Narrow"/>
        <family val="2"/>
        <charset val="238"/>
      </rPr>
      <t>ruční pokládka</t>
    </r>
  </si>
  <si>
    <t>Celkem  6</t>
  </si>
  <si>
    <t>Wojnar</t>
  </si>
  <si>
    <t xml:space="preserve">597092211R00  </t>
  </si>
  <si>
    <r>
      <t>Žlab odvodňovací ACO V 150 S, dl.1000 mm,A15,B125</t>
    </r>
    <r>
      <rPr>
        <b/>
        <sz val="9"/>
        <rFont val="Arial Narrow"/>
        <family val="2"/>
        <charset val="238"/>
      </rPr>
      <t xml:space="preserve"> (2x 4m) - D + M </t>
    </r>
  </si>
  <si>
    <t>kus</t>
  </si>
  <si>
    <t xml:space="preserve">Celkem  7 </t>
  </si>
  <si>
    <t>Gomola (40 x 3 m)</t>
  </si>
  <si>
    <t>Celkem  8</t>
  </si>
  <si>
    <t>Sztefka (370 x 3 m + 180 m2)</t>
  </si>
  <si>
    <t xml:space="preserve">Penetrační makadam hrubý PMH tl 100 mm  </t>
  </si>
  <si>
    <t xml:space="preserve">Nátěr živičný uzavírací nebo udržovací s posypem z asfaltu v množství 1,5 kg/m2      </t>
  </si>
  <si>
    <t xml:space="preserve">Nátěr živičný uzavírací nebo udržovací s posypem z asfaltu v množství 1,8 kg/m2      </t>
  </si>
  <si>
    <t>Celkem  10</t>
  </si>
  <si>
    <t xml:space="preserve">Rykaly </t>
  </si>
  <si>
    <t xml:space="preserve">Zřízení vpusti uliční z dílců typ UVB - 50        </t>
  </si>
  <si>
    <t>ks</t>
  </si>
  <si>
    <t xml:space="preserve">Zřízení propustků z trub plastových DN 400            </t>
  </si>
  <si>
    <t xml:space="preserve">trubka plastová - 400x5000 mm SN8        </t>
  </si>
  <si>
    <t xml:space="preserve">Obsypání potrubí ručně objem do 10 m3 z hor tř. 1 až 4    </t>
  </si>
  <si>
    <t xml:space="preserve">Vtoková jímka z betonu prostého propustku z trub do DN 800   </t>
  </si>
  <si>
    <t xml:space="preserve">Dlažba z upraveného lomového žulového kamene tl 200 mm do lože C 25/30 pl do 10 m2 </t>
  </si>
  <si>
    <t xml:space="preserve">Osazení mříží litinových s rámem do 50 kg </t>
  </si>
  <si>
    <t xml:space="preserve">mříž litinová, D400          </t>
  </si>
  <si>
    <t xml:space="preserve">Montáž kanalizačního potrubí korugovaného SN 8; DN 400       </t>
  </si>
  <si>
    <t xml:space="preserve">Lože pod potrubí otevřený výkop ze štěrkopísku   </t>
  </si>
  <si>
    <r>
      <t xml:space="preserve">Zřízení propustků z trub plastových DN 400 </t>
    </r>
    <r>
      <rPr>
        <b/>
        <sz val="9"/>
        <rFont val="Arial Narrow"/>
        <family val="2"/>
        <charset val="238"/>
      </rPr>
      <t xml:space="preserve">vč. seříznutí čel     </t>
    </r>
  </si>
  <si>
    <t xml:space="preserve">Podklad ze štěrkodrtě ŠD tl 200 mm  </t>
  </si>
  <si>
    <t>Celkem  11</t>
  </si>
  <si>
    <t>Vedlejší a ostatní náklady</t>
  </si>
  <si>
    <t>R000</t>
  </si>
  <si>
    <t>Zařízení staveniště (zřízení, pronájem, odstranění)</t>
  </si>
  <si>
    <t>kpl</t>
  </si>
  <si>
    <t>R001</t>
  </si>
  <si>
    <t>Vytýčení inženýrských sítí</t>
  </si>
  <si>
    <t>R002</t>
  </si>
  <si>
    <t>Provizorní dopravní značení (vč. vyřízení stanovení, zřízení, pronájem, demontáž)</t>
  </si>
  <si>
    <t>Celkem bez DPH</t>
  </si>
  <si>
    <t>DPH</t>
  </si>
  <si>
    <t>Celkem vč. DPH</t>
  </si>
  <si>
    <t>Celkem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</si>
</sst>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-#,##0.00"/>
    <numFmt numFmtId="165" formatCode="#,##0.00\ _K_č"/>
    <numFmt numFmtId="166" formatCode="#,##0;\-#,##0"/>
    <numFmt numFmtId="167" formatCode="0.00000"/>
  </numFmts>
  <fonts count="16" x14ac:knownFonts="1">
    <font>
      <sz val="10"/>
      <name val="Arial"/>
      <family val="2"/>
      <charset val="238"/>
    </font>
    <font>
      <sz val="9"/>
      <name val="Arial Narrow"/>
      <family val="2"/>
      <charset val="238"/>
    </font>
    <font>
      <sz val="7"/>
      <color theme="0"/>
      <name val="Arial"/>
      <family val="2"/>
      <charset val="238"/>
    </font>
    <font>
      <b/>
      <sz val="12"/>
      <name val="Arial Narrow"/>
      <family val="2"/>
      <charset val="238"/>
    </font>
    <font>
      <b/>
      <sz val="9"/>
      <name val="Calibri"/>
      <family val="2"/>
      <charset val="238"/>
      <scheme val="minor"/>
    </font>
    <font>
      <sz val="7"/>
      <color theme="0"/>
      <name val="Arial Narrow"/>
      <family val="2"/>
      <charset val="238"/>
    </font>
    <font>
      <b/>
      <sz val="9"/>
      <name val="Arial Narrow"/>
      <family val="2"/>
      <charset val="238"/>
    </font>
    <font>
      <b/>
      <sz val="7"/>
      <color theme="0"/>
      <name val="Arial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sz val="7"/>
      <color theme="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166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165" fontId="1" fillId="0" borderId="0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165" fontId="9" fillId="0" borderId="3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166" fontId="1" fillId="0" borderId="8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165" fontId="13" fillId="0" borderId="0" xfId="0" applyNumberFormat="1" applyFont="1" applyBorder="1" applyAlignment="1"/>
    <xf numFmtId="0" fontId="14" fillId="0" borderId="0" xfId="0" applyFont="1" applyAlignment="1">
      <alignment horizontal="center"/>
    </xf>
    <xf numFmtId="0" fontId="15" fillId="0" borderId="0" xfId="0" applyFont="1"/>
    <xf numFmtId="164" fontId="13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165" fontId="13" fillId="0" borderId="0" xfId="0" applyNumberFormat="1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zoomScaleNormal="100" workbookViewId="0">
      <selection activeCell="C123" sqref="C123"/>
    </sheetView>
  </sheetViews>
  <sheetFormatPr defaultRowHeight="13.5" x14ac:dyDescent="0.25"/>
  <cols>
    <col min="1" max="1" width="4.42578125" style="1" customWidth="1"/>
    <col min="2" max="2" width="11.42578125" style="1" customWidth="1"/>
    <col min="3" max="3" width="74.5703125" style="2" customWidth="1"/>
    <col min="4" max="4" width="4.5703125" style="1" customWidth="1"/>
    <col min="5" max="5" width="8.140625" style="3" customWidth="1"/>
    <col min="6" max="6" width="7.42578125" style="2" customWidth="1"/>
    <col min="7" max="7" width="14.28515625" style="4" customWidth="1"/>
    <col min="8" max="8" width="7.140625" style="5" customWidth="1"/>
    <col min="9" max="9" width="6.7109375" style="5" customWidth="1"/>
    <col min="10" max="11" width="4.7109375" style="5" customWidth="1"/>
  </cols>
  <sheetData>
    <row r="1" spans="1:11" ht="6.75" customHeight="1" x14ac:dyDescent="0.25"/>
    <row r="2" spans="1:11" ht="18" customHeight="1" x14ac:dyDescent="0.25">
      <c r="A2" s="6" t="s">
        <v>0</v>
      </c>
      <c r="B2" s="6"/>
      <c r="C2" s="6"/>
      <c r="D2" s="6"/>
      <c r="E2" s="6"/>
      <c r="F2" s="6"/>
      <c r="G2" s="6"/>
    </row>
    <row r="3" spans="1:11" ht="9.75" customHeight="1" x14ac:dyDescent="0.25"/>
    <row r="4" spans="1:11" ht="25.5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7" t="s">
        <v>6</v>
      </c>
      <c r="G4" s="9" t="s">
        <v>7</v>
      </c>
      <c r="H4" s="10" t="s">
        <v>8</v>
      </c>
      <c r="I4" s="11" t="s">
        <v>9</v>
      </c>
      <c r="J4" s="11" t="s">
        <v>10</v>
      </c>
      <c r="K4" s="11" t="s">
        <v>11</v>
      </c>
    </row>
    <row r="5" spans="1:11" ht="12.75" x14ac:dyDescent="0.2">
      <c r="A5" s="7" t="s">
        <v>12</v>
      </c>
      <c r="B5" s="7" t="s">
        <v>13</v>
      </c>
      <c r="C5" s="7" t="s">
        <v>14</v>
      </c>
      <c r="D5" s="7" t="s">
        <v>15</v>
      </c>
      <c r="E5" s="8" t="s">
        <v>16</v>
      </c>
      <c r="F5" s="7" t="s">
        <v>17</v>
      </c>
      <c r="G5" s="9" t="s">
        <v>18</v>
      </c>
    </row>
    <row r="6" spans="1:11" x14ac:dyDescent="0.25">
      <c r="A6" s="12"/>
      <c r="B6" s="13" t="s">
        <v>12</v>
      </c>
      <c r="C6" s="14" t="s">
        <v>19</v>
      </c>
      <c r="D6" s="13"/>
      <c r="E6" s="15"/>
      <c r="F6" s="15"/>
      <c r="G6" s="16"/>
    </row>
    <row r="7" spans="1:11" s="25" customFormat="1" x14ac:dyDescent="0.25">
      <c r="A7" s="17">
        <v>1</v>
      </c>
      <c r="B7" s="18">
        <v>113154222</v>
      </c>
      <c r="C7" s="19" t="s">
        <v>20</v>
      </c>
      <c r="D7" s="20" t="s">
        <v>21</v>
      </c>
      <c r="E7" s="21">
        <v>819</v>
      </c>
      <c r="F7" s="21"/>
      <c r="G7" s="22">
        <f t="shared" ref="G7:G13" si="0">(E7*F7)</f>
        <v>0</v>
      </c>
      <c r="H7" s="23"/>
      <c r="I7" s="23">
        <v>0.10299999999999999</v>
      </c>
      <c r="J7" s="24"/>
      <c r="K7" s="24">
        <f>E7*I7</f>
        <v>84.356999999999999</v>
      </c>
    </row>
    <row r="8" spans="1:11" x14ac:dyDescent="0.25">
      <c r="A8" s="17">
        <v>2</v>
      </c>
      <c r="B8" s="18">
        <v>573231109</v>
      </c>
      <c r="C8" s="19" t="s">
        <v>22</v>
      </c>
      <c r="D8" s="26" t="s">
        <v>21</v>
      </c>
      <c r="E8" s="27">
        <v>1019</v>
      </c>
      <c r="F8" s="27"/>
      <c r="G8" s="28">
        <f t="shared" si="0"/>
        <v>0</v>
      </c>
      <c r="H8" s="23">
        <v>6.0999999999999997E-4</v>
      </c>
      <c r="J8" s="24">
        <f>E8*H8</f>
        <v>0.62158999999999998</v>
      </c>
      <c r="K8" s="24"/>
    </row>
    <row r="9" spans="1:11" x14ac:dyDescent="0.25">
      <c r="A9" s="17">
        <v>3</v>
      </c>
      <c r="B9" s="18">
        <v>577134121</v>
      </c>
      <c r="C9" s="19" t="s">
        <v>23</v>
      </c>
      <c r="D9" s="26" t="s">
        <v>21</v>
      </c>
      <c r="E9" s="27">
        <v>1019</v>
      </c>
      <c r="F9" s="27"/>
      <c r="G9" s="28">
        <f t="shared" si="0"/>
        <v>0</v>
      </c>
      <c r="H9" s="23">
        <v>0.10373</v>
      </c>
      <c r="J9" s="24">
        <f>E9*H9</f>
        <v>105.70087000000001</v>
      </c>
      <c r="K9" s="24"/>
    </row>
    <row r="10" spans="1:11" x14ac:dyDescent="0.25">
      <c r="A10" s="17">
        <v>4</v>
      </c>
      <c r="B10" s="18">
        <v>938909311</v>
      </c>
      <c r="C10" s="19" t="s">
        <v>24</v>
      </c>
      <c r="D10" s="26" t="s">
        <v>21</v>
      </c>
      <c r="E10" s="27">
        <v>1019</v>
      </c>
      <c r="F10" s="27"/>
      <c r="G10" s="28">
        <f t="shared" si="0"/>
        <v>0</v>
      </c>
      <c r="H10" s="23"/>
      <c r="J10" s="24"/>
      <c r="K10" s="24"/>
    </row>
    <row r="11" spans="1:11" x14ac:dyDescent="0.25">
      <c r="A11" s="17">
        <v>5</v>
      </c>
      <c r="B11" s="26">
        <v>997006512</v>
      </c>
      <c r="C11" s="29" t="s">
        <v>25</v>
      </c>
      <c r="D11" s="26" t="s">
        <v>26</v>
      </c>
      <c r="E11" s="27">
        <v>84.4</v>
      </c>
      <c r="F11" s="27"/>
      <c r="G11" s="28">
        <f t="shared" si="0"/>
        <v>0</v>
      </c>
      <c r="H11" s="23"/>
      <c r="J11" s="24"/>
      <c r="K11" s="24"/>
    </row>
    <row r="12" spans="1:11" x14ac:dyDescent="0.25">
      <c r="A12" s="17">
        <v>6</v>
      </c>
      <c r="B12" s="26">
        <v>997006519</v>
      </c>
      <c r="C12" s="29" t="s">
        <v>27</v>
      </c>
      <c r="D12" s="26" t="s">
        <v>26</v>
      </c>
      <c r="E12" s="27">
        <f>E11*4</f>
        <v>337.6</v>
      </c>
      <c r="F12" s="27"/>
      <c r="G12" s="28">
        <f t="shared" si="0"/>
        <v>0</v>
      </c>
      <c r="H12" s="23"/>
      <c r="J12" s="24"/>
      <c r="K12" s="24"/>
    </row>
    <row r="13" spans="1:11" s="25" customFormat="1" x14ac:dyDescent="0.2">
      <c r="A13" s="17">
        <v>7</v>
      </c>
      <c r="B13" s="20">
        <v>998225111</v>
      </c>
      <c r="C13" s="30" t="s">
        <v>28</v>
      </c>
      <c r="D13" s="20" t="s">
        <v>26</v>
      </c>
      <c r="E13" s="21">
        <v>85.5</v>
      </c>
      <c r="F13" s="21"/>
      <c r="G13" s="22">
        <f t="shared" si="0"/>
        <v>0</v>
      </c>
      <c r="H13" s="23"/>
      <c r="I13" s="24"/>
      <c r="J13" s="24"/>
      <c r="K13" s="24"/>
    </row>
    <row r="14" spans="1:11" x14ac:dyDescent="0.25">
      <c r="A14" s="31"/>
      <c r="B14" s="32"/>
      <c r="C14" s="14" t="s">
        <v>29</v>
      </c>
      <c r="D14" s="32"/>
      <c r="E14" s="33"/>
      <c r="F14" s="33"/>
      <c r="G14" s="34">
        <f>SUM(G7:G13)</f>
        <v>0</v>
      </c>
      <c r="H14" s="23"/>
      <c r="J14" s="35">
        <f>SUM(J7:J13)</f>
        <v>106.32246000000001</v>
      </c>
      <c r="K14" s="35">
        <f>SUM(K7:K13)</f>
        <v>84.356999999999999</v>
      </c>
    </row>
    <row r="15" spans="1:11" ht="6" customHeight="1" x14ac:dyDescent="0.25">
      <c r="A15" s="31"/>
      <c r="B15" s="32"/>
      <c r="C15" s="36"/>
      <c r="D15" s="32"/>
      <c r="E15" s="33"/>
      <c r="F15" s="33"/>
      <c r="G15" s="37"/>
      <c r="H15" s="23"/>
      <c r="J15" s="24"/>
      <c r="K15" s="24"/>
    </row>
    <row r="16" spans="1:11" x14ac:dyDescent="0.25">
      <c r="A16" s="12"/>
      <c r="B16" s="13">
        <v>2</v>
      </c>
      <c r="C16" s="14" t="s">
        <v>30</v>
      </c>
      <c r="D16" s="13"/>
      <c r="E16" s="15"/>
      <c r="F16" s="15"/>
      <c r="G16" s="16"/>
      <c r="H16" s="23"/>
      <c r="J16" s="24"/>
      <c r="K16" s="24"/>
    </row>
    <row r="17" spans="1:11" ht="14.25" customHeight="1" x14ac:dyDescent="0.25">
      <c r="A17" s="17">
        <v>1</v>
      </c>
      <c r="B17" s="18">
        <v>573231109</v>
      </c>
      <c r="C17" s="19" t="s">
        <v>22</v>
      </c>
      <c r="D17" s="26" t="s">
        <v>21</v>
      </c>
      <c r="E17" s="27">
        <v>297.5</v>
      </c>
      <c r="F17" s="27"/>
      <c r="G17" s="38">
        <f>(E17*F17)</f>
        <v>0</v>
      </c>
      <c r="H17" s="23">
        <v>6.0999999999999997E-4</v>
      </c>
      <c r="J17" s="24">
        <f>E17*H17</f>
        <v>0.181475</v>
      </c>
      <c r="K17" s="24"/>
    </row>
    <row r="18" spans="1:11" ht="14.25" customHeight="1" x14ac:dyDescent="0.25">
      <c r="A18" s="17">
        <v>2</v>
      </c>
      <c r="B18" s="18">
        <v>577144121</v>
      </c>
      <c r="C18" s="19" t="s">
        <v>31</v>
      </c>
      <c r="D18" s="26" t="s">
        <v>21</v>
      </c>
      <c r="E18" s="27">
        <v>297.5</v>
      </c>
      <c r="F18" s="27"/>
      <c r="G18" s="38">
        <f>(E18*F18)</f>
        <v>0</v>
      </c>
      <c r="H18" s="23">
        <v>0.12966</v>
      </c>
      <c r="J18" s="24">
        <f>E18*H18</f>
        <v>38.57385</v>
      </c>
      <c r="K18" s="24"/>
    </row>
    <row r="19" spans="1:11" ht="14.25" customHeight="1" x14ac:dyDescent="0.25">
      <c r="A19" s="17">
        <v>3</v>
      </c>
      <c r="B19" s="18">
        <v>938909311</v>
      </c>
      <c r="C19" s="19" t="s">
        <v>24</v>
      </c>
      <c r="D19" s="26" t="s">
        <v>21</v>
      </c>
      <c r="E19" s="27">
        <v>297.5</v>
      </c>
      <c r="F19" s="27"/>
      <c r="G19" s="28">
        <f>(E19*F19)</f>
        <v>0</v>
      </c>
      <c r="H19" s="23"/>
      <c r="J19" s="24"/>
      <c r="K19" s="24"/>
    </row>
    <row r="20" spans="1:11" ht="14.25" customHeight="1" x14ac:dyDescent="0.25">
      <c r="A20" s="17">
        <v>4</v>
      </c>
      <c r="B20" s="20">
        <v>998225111</v>
      </c>
      <c r="C20" s="30" t="s">
        <v>28</v>
      </c>
      <c r="D20" s="20" t="s">
        <v>26</v>
      </c>
      <c r="E20" s="21">
        <v>38.799999999999997</v>
      </c>
      <c r="F20" s="21"/>
      <c r="G20" s="28">
        <f>(E20*F20)</f>
        <v>0</v>
      </c>
      <c r="H20" s="23"/>
      <c r="J20" s="24"/>
      <c r="K20" s="24"/>
    </row>
    <row r="21" spans="1:11" x14ac:dyDescent="0.25">
      <c r="A21" s="31"/>
      <c r="B21" s="32"/>
      <c r="C21" s="14" t="s">
        <v>32</v>
      </c>
      <c r="D21" s="32"/>
      <c r="E21" s="33"/>
      <c r="F21" s="33"/>
      <c r="G21" s="34">
        <f>SUM(G17:G20)</f>
        <v>0</v>
      </c>
      <c r="H21" s="23"/>
      <c r="J21" s="35">
        <f>SUM(J17:J20)</f>
        <v>38.755324999999999</v>
      </c>
      <c r="K21" s="24"/>
    </row>
    <row r="22" spans="1:11" ht="6" customHeight="1" x14ac:dyDescent="0.25">
      <c r="A22" s="31"/>
      <c r="B22" s="32"/>
      <c r="C22" s="36"/>
      <c r="D22" s="32"/>
      <c r="E22" s="33"/>
      <c r="F22" s="33"/>
      <c r="G22" s="37"/>
      <c r="H22" s="23"/>
      <c r="J22" s="24"/>
      <c r="K22" s="24"/>
    </row>
    <row r="23" spans="1:11" x14ac:dyDescent="0.25">
      <c r="A23" s="12"/>
      <c r="B23" s="13">
        <v>3</v>
      </c>
      <c r="C23" s="14" t="s">
        <v>33</v>
      </c>
      <c r="D23" s="13"/>
      <c r="E23" s="15"/>
      <c r="F23" s="15"/>
      <c r="G23" s="16"/>
      <c r="H23" s="23"/>
      <c r="I23" s="23"/>
      <c r="J23" s="24"/>
      <c r="K23" s="24"/>
    </row>
    <row r="24" spans="1:11" x14ac:dyDescent="0.25">
      <c r="A24" s="17">
        <v>1</v>
      </c>
      <c r="B24" s="20">
        <v>572243111</v>
      </c>
      <c r="C24" s="30" t="s">
        <v>34</v>
      </c>
      <c r="D24" s="20" t="s">
        <v>26</v>
      </c>
      <c r="E24" s="21">
        <v>12</v>
      </c>
      <c r="F24" s="21"/>
      <c r="G24" s="28">
        <f>(E24*F24)</f>
        <v>0</v>
      </c>
      <c r="H24" s="23">
        <v>1</v>
      </c>
      <c r="I24" s="23"/>
      <c r="J24" s="24">
        <f>E24*H24</f>
        <v>12</v>
      </c>
      <c r="K24" s="24"/>
    </row>
    <row r="25" spans="1:11" x14ac:dyDescent="0.25">
      <c r="A25" s="17">
        <v>2</v>
      </c>
      <c r="B25" s="18">
        <v>573231109</v>
      </c>
      <c r="C25" s="19" t="s">
        <v>22</v>
      </c>
      <c r="D25" s="26" t="s">
        <v>21</v>
      </c>
      <c r="E25" s="27">
        <v>240</v>
      </c>
      <c r="F25" s="27"/>
      <c r="G25" s="38">
        <f>(E25*F25)</f>
        <v>0</v>
      </c>
      <c r="H25" s="23">
        <v>6.0999999999999997E-4</v>
      </c>
      <c r="I25" s="23"/>
      <c r="J25" s="24">
        <f t="shared" ref="J25:J33" si="1">E25*H25</f>
        <v>0.1464</v>
      </c>
      <c r="K25" s="24"/>
    </row>
    <row r="26" spans="1:11" x14ac:dyDescent="0.25">
      <c r="A26" s="17">
        <v>3</v>
      </c>
      <c r="B26" s="18">
        <v>577144121</v>
      </c>
      <c r="C26" s="19" t="s">
        <v>31</v>
      </c>
      <c r="D26" s="26" t="s">
        <v>21</v>
      </c>
      <c r="E26" s="27">
        <v>240</v>
      </c>
      <c r="F26" s="27"/>
      <c r="G26" s="38">
        <f>(E26*F26)</f>
        <v>0</v>
      </c>
      <c r="H26" s="23">
        <v>0.12966</v>
      </c>
      <c r="I26" s="23"/>
      <c r="J26" s="24">
        <f t="shared" si="1"/>
        <v>31.118400000000001</v>
      </c>
      <c r="K26" s="24"/>
    </row>
    <row r="27" spans="1:11" x14ac:dyDescent="0.25">
      <c r="A27" s="17">
        <v>4</v>
      </c>
      <c r="B27" s="18">
        <v>938909311</v>
      </c>
      <c r="C27" s="19" t="s">
        <v>24</v>
      </c>
      <c r="D27" s="26" t="s">
        <v>21</v>
      </c>
      <c r="E27" s="27">
        <v>240</v>
      </c>
      <c r="F27" s="27"/>
      <c r="G27" s="28">
        <f>(E27*F27)</f>
        <v>0</v>
      </c>
      <c r="H27" s="23"/>
      <c r="I27" s="23"/>
      <c r="J27" s="24"/>
      <c r="K27" s="24"/>
    </row>
    <row r="28" spans="1:11" x14ac:dyDescent="0.25">
      <c r="A28" s="17">
        <v>5</v>
      </c>
      <c r="B28" s="20">
        <v>998225111</v>
      </c>
      <c r="C28" s="30" t="s">
        <v>28</v>
      </c>
      <c r="D28" s="20" t="s">
        <v>26</v>
      </c>
      <c r="E28" s="21">
        <v>43.3</v>
      </c>
      <c r="F28" s="21"/>
      <c r="G28" s="28">
        <f>(E28*F28)</f>
        <v>0</v>
      </c>
      <c r="H28" s="23"/>
      <c r="I28" s="23"/>
      <c r="J28" s="24"/>
      <c r="K28" s="24"/>
    </row>
    <row r="29" spans="1:11" x14ac:dyDescent="0.25">
      <c r="A29" s="31"/>
      <c r="B29" s="32"/>
      <c r="C29" s="14" t="s">
        <v>35</v>
      </c>
      <c r="D29" s="32"/>
      <c r="E29" s="33"/>
      <c r="F29" s="33"/>
      <c r="G29" s="34">
        <f>SUM(G24:G28)</f>
        <v>0</v>
      </c>
      <c r="I29" s="23"/>
      <c r="J29" s="35">
        <f>SUM(J24:J28)</f>
        <v>43.264800000000001</v>
      </c>
      <c r="K29" s="24"/>
    </row>
    <row r="30" spans="1:11" ht="6" customHeight="1" x14ac:dyDescent="0.25">
      <c r="A30" s="31"/>
      <c r="B30" s="32"/>
      <c r="C30" s="36"/>
      <c r="D30" s="32"/>
      <c r="E30" s="33"/>
      <c r="F30" s="33"/>
      <c r="G30" s="37"/>
      <c r="J30" s="24"/>
      <c r="K30" s="24"/>
    </row>
    <row r="31" spans="1:11" x14ac:dyDescent="0.25">
      <c r="A31" s="12"/>
      <c r="B31" s="13">
        <v>4</v>
      </c>
      <c r="C31" s="14" t="s">
        <v>36</v>
      </c>
      <c r="D31" s="13"/>
      <c r="E31" s="15"/>
      <c r="F31" s="15"/>
      <c r="G31" s="16"/>
      <c r="H31" s="23"/>
      <c r="I31" s="23"/>
      <c r="J31" s="24"/>
      <c r="K31" s="24"/>
    </row>
    <row r="32" spans="1:11" x14ac:dyDescent="0.25">
      <c r="A32" s="17">
        <v>1</v>
      </c>
      <c r="B32" s="18">
        <v>573231109</v>
      </c>
      <c r="C32" s="19" t="s">
        <v>22</v>
      </c>
      <c r="D32" s="26" t="s">
        <v>21</v>
      </c>
      <c r="E32" s="27">
        <v>560</v>
      </c>
      <c r="F32" s="27"/>
      <c r="G32" s="28">
        <f>(E32*F32)</f>
        <v>0</v>
      </c>
      <c r="H32" s="23">
        <v>6.0999999999999997E-4</v>
      </c>
      <c r="I32" s="23"/>
      <c r="J32" s="24">
        <f t="shared" si="1"/>
        <v>0.34159999999999996</v>
      </c>
      <c r="K32" s="24"/>
    </row>
    <row r="33" spans="1:11" x14ac:dyDescent="0.25">
      <c r="A33" s="17">
        <v>2</v>
      </c>
      <c r="B33" s="18">
        <v>577144121</v>
      </c>
      <c r="C33" s="19" t="s">
        <v>31</v>
      </c>
      <c r="D33" s="26" t="s">
        <v>21</v>
      </c>
      <c r="E33" s="27">
        <v>560</v>
      </c>
      <c r="F33" s="27"/>
      <c r="G33" s="28">
        <f>(E33*F33)</f>
        <v>0</v>
      </c>
      <c r="H33" s="23">
        <v>0.12966</v>
      </c>
      <c r="I33" s="23"/>
      <c r="J33" s="24">
        <f t="shared" si="1"/>
        <v>72.6096</v>
      </c>
      <c r="K33" s="24"/>
    </row>
    <row r="34" spans="1:11" x14ac:dyDescent="0.25">
      <c r="A34" s="17">
        <v>3</v>
      </c>
      <c r="B34" s="18">
        <v>938909311</v>
      </c>
      <c r="C34" s="19" t="s">
        <v>24</v>
      </c>
      <c r="D34" s="26" t="s">
        <v>21</v>
      </c>
      <c r="E34" s="27">
        <v>560</v>
      </c>
      <c r="F34" s="27"/>
      <c r="G34" s="28">
        <f>(E34*F34)</f>
        <v>0</v>
      </c>
      <c r="H34" s="23"/>
      <c r="I34" s="23"/>
      <c r="J34" s="24"/>
      <c r="K34" s="24"/>
    </row>
    <row r="35" spans="1:11" x14ac:dyDescent="0.25">
      <c r="A35" s="17">
        <v>4</v>
      </c>
      <c r="B35" s="20">
        <v>998225111</v>
      </c>
      <c r="C35" s="30" t="s">
        <v>28</v>
      </c>
      <c r="D35" s="20" t="s">
        <v>26</v>
      </c>
      <c r="E35" s="21">
        <v>73</v>
      </c>
      <c r="F35" s="21"/>
      <c r="G35" s="28">
        <f>(E35*F35)</f>
        <v>0</v>
      </c>
      <c r="H35" s="23"/>
      <c r="I35" s="23"/>
      <c r="J35" s="24"/>
      <c r="K35" s="24"/>
    </row>
    <row r="36" spans="1:11" x14ac:dyDescent="0.25">
      <c r="A36" s="31"/>
      <c r="B36" s="32"/>
      <c r="C36" s="14" t="s">
        <v>37</v>
      </c>
      <c r="D36" s="32"/>
      <c r="E36" s="33"/>
      <c r="F36" s="33"/>
      <c r="G36" s="34">
        <f>SUM(G32:G35)</f>
        <v>0</v>
      </c>
      <c r="I36" s="23"/>
      <c r="J36" s="35">
        <f>SUM(J32:J35)</f>
        <v>72.9512</v>
      </c>
      <c r="K36" s="24"/>
    </row>
    <row r="37" spans="1:11" ht="6" customHeight="1" x14ac:dyDescent="0.25">
      <c r="A37" s="31"/>
      <c r="B37" s="32"/>
      <c r="C37" s="36"/>
      <c r="D37" s="32"/>
      <c r="E37" s="33"/>
      <c r="F37" s="33"/>
      <c r="G37" s="37"/>
      <c r="J37" s="24"/>
      <c r="K37" s="24"/>
    </row>
    <row r="38" spans="1:11" x14ac:dyDescent="0.25">
      <c r="A38" s="12"/>
      <c r="B38" s="13">
        <v>5</v>
      </c>
      <c r="C38" s="14" t="s">
        <v>38</v>
      </c>
      <c r="D38" s="13"/>
      <c r="E38" s="15"/>
      <c r="F38" s="15"/>
      <c r="G38" s="16"/>
      <c r="H38" s="23"/>
      <c r="I38" s="23"/>
      <c r="J38" s="24"/>
      <c r="K38" s="24"/>
    </row>
    <row r="39" spans="1:11" x14ac:dyDescent="0.25">
      <c r="A39" s="12"/>
      <c r="B39" s="13" t="s">
        <v>39</v>
      </c>
      <c r="C39" s="14" t="s">
        <v>40</v>
      </c>
      <c r="D39" s="13"/>
      <c r="E39" s="15"/>
      <c r="F39" s="15"/>
      <c r="G39" s="16"/>
      <c r="H39" s="23"/>
      <c r="I39" s="23"/>
      <c r="J39" s="24"/>
      <c r="K39" s="24"/>
    </row>
    <row r="40" spans="1:11" x14ac:dyDescent="0.25">
      <c r="A40" s="39">
        <v>1</v>
      </c>
      <c r="B40" s="18">
        <v>113107161</v>
      </c>
      <c r="C40" s="19" t="s">
        <v>41</v>
      </c>
      <c r="D40" s="40" t="s">
        <v>21</v>
      </c>
      <c r="E40" s="27">
        <v>100</v>
      </c>
      <c r="F40" s="27"/>
      <c r="G40" s="28">
        <f>(E40*F40)</f>
        <v>0</v>
      </c>
      <c r="H40" s="23"/>
      <c r="I40" s="23">
        <v>0.13</v>
      </c>
      <c r="J40" s="24">
        <f t="shared" ref="J40:J45" si="2">E40*H40</f>
        <v>0</v>
      </c>
      <c r="K40" s="24">
        <f>E40*I40</f>
        <v>13</v>
      </c>
    </row>
    <row r="41" spans="1:11" x14ac:dyDescent="0.25">
      <c r="A41" s="39">
        <v>2</v>
      </c>
      <c r="B41" s="18">
        <v>564831111</v>
      </c>
      <c r="C41" s="19" t="s">
        <v>42</v>
      </c>
      <c r="D41" s="26" t="s">
        <v>21</v>
      </c>
      <c r="E41" s="27">
        <v>225</v>
      </c>
      <c r="F41" s="27"/>
      <c r="G41" s="28">
        <f t="shared" ref="G41:G47" si="3">(E41*F41)</f>
        <v>0</v>
      </c>
      <c r="H41" s="23">
        <v>0.18906999999999999</v>
      </c>
      <c r="I41" s="23"/>
      <c r="J41" s="24">
        <f t="shared" si="2"/>
        <v>42.540749999999996</v>
      </c>
      <c r="K41" s="24"/>
    </row>
    <row r="42" spans="1:11" x14ac:dyDescent="0.25">
      <c r="A42" s="39">
        <v>3</v>
      </c>
      <c r="B42" s="41">
        <v>583439590</v>
      </c>
      <c r="C42" s="42" t="s">
        <v>43</v>
      </c>
      <c r="D42" s="43" t="s">
        <v>26</v>
      </c>
      <c r="E42" s="44">
        <v>42.75</v>
      </c>
      <c r="F42" s="44"/>
      <c r="G42" s="28">
        <f t="shared" si="3"/>
        <v>0</v>
      </c>
      <c r="H42" s="23">
        <v>1</v>
      </c>
      <c r="I42" s="23"/>
      <c r="J42" s="24">
        <f t="shared" si="2"/>
        <v>42.75</v>
      </c>
      <c r="K42" s="24"/>
    </row>
    <row r="43" spans="1:11" x14ac:dyDescent="0.25">
      <c r="A43" s="39">
        <v>4</v>
      </c>
      <c r="B43" s="20">
        <v>572243111</v>
      </c>
      <c r="C43" s="30" t="s">
        <v>34</v>
      </c>
      <c r="D43" s="20" t="s">
        <v>26</v>
      </c>
      <c r="E43" s="21">
        <v>10</v>
      </c>
      <c r="F43" s="21"/>
      <c r="G43" s="28">
        <f t="shared" si="3"/>
        <v>0</v>
      </c>
      <c r="H43" s="23">
        <v>1</v>
      </c>
      <c r="I43" s="23"/>
      <c r="J43" s="24">
        <f t="shared" si="2"/>
        <v>10</v>
      </c>
      <c r="K43" s="24"/>
    </row>
    <row r="44" spans="1:11" x14ac:dyDescent="0.25">
      <c r="A44" s="39">
        <v>5</v>
      </c>
      <c r="B44" s="18">
        <v>573231109</v>
      </c>
      <c r="C44" s="19" t="s">
        <v>22</v>
      </c>
      <c r="D44" s="26" t="s">
        <v>21</v>
      </c>
      <c r="E44" s="27">
        <v>225</v>
      </c>
      <c r="F44" s="27"/>
      <c r="G44" s="28">
        <f t="shared" si="3"/>
        <v>0</v>
      </c>
      <c r="H44" s="23">
        <v>6.0999999999999997E-4</v>
      </c>
      <c r="I44" s="23"/>
      <c r="J44" s="24">
        <f t="shared" si="2"/>
        <v>0.13724999999999998</v>
      </c>
      <c r="K44" s="24"/>
    </row>
    <row r="45" spans="1:11" x14ac:dyDescent="0.25">
      <c r="A45" s="39">
        <v>6</v>
      </c>
      <c r="B45" s="18">
        <v>577144121</v>
      </c>
      <c r="C45" s="19" t="s">
        <v>31</v>
      </c>
      <c r="D45" s="26" t="s">
        <v>21</v>
      </c>
      <c r="E45" s="27">
        <v>225</v>
      </c>
      <c r="F45" s="27"/>
      <c r="G45" s="28">
        <f t="shared" si="3"/>
        <v>0</v>
      </c>
      <c r="H45" s="23">
        <v>0.12966</v>
      </c>
      <c r="I45" s="23"/>
      <c r="J45" s="24">
        <f t="shared" si="2"/>
        <v>29.173500000000001</v>
      </c>
      <c r="K45" s="24"/>
    </row>
    <row r="46" spans="1:11" x14ac:dyDescent="0.25">
      <c r="A46" s="39">
        <v>7</v>
      </c>
      <c r="B46" s="26">
        <v>997006512</v>
      </c>
      <c r="C46" s="29" t="s">
        <v>25</v>
      </c>
      <c r="D46" s="26" t="s">
        <v>26</v>
      </c>
      <c r="E46" s="27">
        <v>13</v>
      </c>
      <c r="F46" s="27"/>
      <c r="G46" s="28">
        <f t="shared" si="3"/>
        <v>0</v>
      </c>
      <c r="H46" s="23"/>
      <c r="I46" s="23"/>
      <c r="J46" s="24"/>
      <c r="K46" s="24"/>
    </row>
    <row r="47" spans="1:11" ht="15.75" customHeight="1" x14ac:dyDescent="0.25">
      <c r="A47" s="39">
        <v>8</v>
      </c>
      <c r="B47" s="26">
        <v>997006519</v>
      </c>
      <c r="C47" s="29" t="s">
        <v>27</v>
      </c>
      <c r="D47" s="26" t="s">
        <v>26</v>
      </c>
      <c r="E47" s="27">
        <f>E46*4</f>
        <v>52</v>
      </c>
      <c r="F47" s="27"/>
      <c r="G47" s="28">
        <f t="shared" si="3"/>
        <v>0</v>
      </c>
      <c r="H47" s="23"/>
      <c r="I47" s="23"/>
      <c r="J47" s="24"/>
      <c r="K47" s="24"/>
    </row>
    <row r="48" spans="1:11" x14ac:dyDescent="0.25">
      <c r="A48" s="39">
        <v>9</v>
      </c>
      <c r="B48" s="20">
        <v>998225111</v>
      </c>
      <c r="C48" s="30" t="s">
        <v>28</v>
      </c>
      <c r="D48" s="20" t="s">
        <v>26</v>
      </c>
      <c r="E48" s="21">
        <v>125</v>
      </c>
      <c r="F48" s="21"/>
      <c r="G48" s="28">
        <f>(E48*F48)</f>
        <v>0</v>
      </c>
      <c r="H48" s="23"/>
      <c r="I48" s="23"/>
      <c r="J48" s="24"/>
      <c r="K48" s="24"/>
    </row>
    <row r="49" spans="1:11" x14ac:dyDescent="0.25">
      <c r="A49" s="31"/>
      <c r="B49" s="32"/>
      <c r="C49" s="14" t="s">
        <v>44</v>
      </c>
      <c r="D49" s="32"/>
      <c r="E49" s="33"/>
      <c r="F49" s="33"/>
      <c r="G49" s="34">
        <f>SUM(G40:G48)</f>
        <v>0</v>
      </c>
      <c r="I49" s="23"/>
      <c r="J49" s="45">
        <f>SUM(J40:J48)</f>
        <v>124.6015</v>
      </c>
      <c r="K49" s="45">
        <f>SUM(K40:K48)</f>
        <v>13</v>
      </c>
    </row>
    <row r="50" spans="1:11" ht="6" customHeight="1" x14ac:dyDescent="0.25">
      <c r="A50" s="31"/>
      <c r="B50" s="32"/>
      <c r="C50" s="36"/>
      <c r="D50" s="32"/>
      <c r="E50" s="33"/>
      <c r="F50" s="33"/>
      <c r="G50" s="37"/>
    </row>
    <row r="51" spans="1:11" x14ac:dyDescent="0.25">
      <c r="A51" s="12"/>
      <c r="B51" s="13" t="s">
        <v>45</v>
      </c>
      <c r="C51" s="14" t="s">
        <v>46</v>
      </c>
      <c r="D51" s="13"/>
      <c r="E51" s="15"/>
      <c r="F51" s="15"/>
      <c r="G51" s="16"/>
      <c r="H51" s="23"/>
      <c r="I51" s="23"/>
      <c r="J51" s="24"/>
      <c r="K51" s="24"/>
    </row>
    <row r="52" spans="1:11" x14ac:dyDescent="0.25">
      <c r="A52" s="17">
        <v>1</v>
      </c>
      <c r="B52" s="20">
        <v>572243111</v>
      </c>
      <c r="C52" s="30" t="s">
        <v>34</v>
      </c>
      <c r="D52" s="20" t="s">
        <v>26</v>
      </c>
      <c r="E52" s="21">
        <v>10</v>
      </c>
      <c r="F52" s="21"/>
      <c r="G52" s="28">
        <f>(E52*F52)</f>
        <v>0</v>
      </c>
      <c r="H52" s="23">
        <v>1</v>
      </c>
      <c r="I52" s="23"/>
      <c r="J52" s="24">
        <f>E52*H52</f>
        <v>10</v>
      </c>
      <c r="K52" s="24"/>
    </row>
    <row r="53" spans="1:11" x14ac:dyDescent="0.25">
      <c r="A53" s="17">
        <v>2</v>
      </c>
      <c r="B53" s="18">
        <v>573231109</v>
      </c>
      <c r="C53" s="19" t="s">
        <v>22</v>
      </c>
      <c r="D53" s="26" t="s">
        <v>21</v>
      </c>
      <c r="E53" s="27">
        <v>420</v>
      </c>
      <c r="F53" s="27"/>
      <c r="G53" s="28">
        <f>(E53*F53)</f>
        <v>0</v>
      </c>
      <c r="H53" s="23">
        <v>6.0999999999999997E-4</v>
      </c>
      <c r="I53" s="23"/>
      <c r="J53" s="24">
        <f>E53*H53</f>
        <v>0.25619999999999998</v>
      </c>
      <c r="K53" s="24"/>
    </row>
    <row r="54" spans="1:11" x14ac:dyDescent="0.25">
      <c r="A54" s="17">
        <v>3</v>
      </c>
      <c r="B54" s="18">
        <v>577144121</v>
      </c>
      <c r="C54" s="19" t="s">
        <v>31</v>
      </c>
      <c r="D54" s="26" t="s">
        <v>21</v>
      </c>
      <c r="E54" s="27">
        <v>420</v>
      </c>
      <c r="F54" s="27"/>
      <c r="G54" s="28">
        <f>(E54*F54)</f>
        <v>0</v>
      </c>
      <c r="H54" s="23">
        <v>0.12966</v>
      </c>
      <c r="I54" s="23"/>
      <c r="J54" s="24">
        <f>E54*H54</f>
        <v>54.4572</v>
      </c>
      <c r="K54" s="24"/>
    </row>
    <row r="55" spans="1:11" x14ac:dyDescent="0.25">
      <c r="A55" s="17">
        <v>4</v>
      </c>
      <c r="B55" s="18">
        <v>938909311</v>
      </c>
      <c r="C55" s="19" t="s">
        <v>24</v>
      </c>
      <c r="D55" s="26" t="s">
        <v>21</v>
      </c>
      <c r="E55" s="27">
        <v>420</v>
      </c>
      <c r="F55" s="27"/>
      <c r="G55" s="28">
        <f>(E55*F55)</f>
        <v>0</v>
      </c>
      <c r="H55" s="23"/>
      <c r="I55" s="23"/>
      <c r="J55" s="24"/>
      <c r="K55" s="24"/>
    </row>
    <row r="56" spans="1:11" x14ac:dyDescent="0.25">
      <c r="A56" s="17">
        <v>5</v>
      </c>
      <c r="B56" s="20">
        <v>998225111</v>
      </c>
      <c r="C56" s="30" t="s">
        <v>28</v>
      </c>
      <c r="D56" s="20" t="s">
        <v>26</v>
      </c>
      <c r="E56" s="21">
        <v>64.7</v>
      </c>
      <c r="F56" s="21"/>
      <c r="G56" s="28">
        <f>(E56*F56)</f>
        <v>0</v>
      </c>
      <c r="H56" s="23"/>
      <c r="I56" s="23"/>
      <c r="J56" s="24"/>
      <c r="K56" s="24"/>
    </row>
    <row r="57" spans="1:11" x14ac:dyDescent="0.25">
      <c r="A57" s="31"/>
      <c r="B57" s="32"/>
      <c r="C57" s="14" t="s">
        <v>47</v>
      </c>
      <c r="D57" s="32"/>
      <c r="E57" s="33"/>
      <c r="F57" s="33"/>
      <c r="G57" s="34">
        <f>SUM(G52:G56)</f>
        <v>0</v>
      </c>
      <c r="I57" s="23"/>
      <c r="J57" s="45">
        <f>SUM(J52:J56)</f>
        <v>64.713400000000007</v>
      </c>
    </row>
    <row r="58" spans="1:11" ht="6" customHeight="1" x14ac:dyDescent="0.25">
      <c r="A58" s="31"/>
      <c r="B58" s="32"/>
      <c r="C58" s="36"/>
      <c r="D58" s="32"/>
      <c r="E58" s="33"/>
      <c r="F58" s="33"/>
      <c r="G58" s="37"/>
    </row>
    <row r="59" spans="1:11" x14ac:dyDescent="0.25">
      <c r="A59" s="31"/>
      <c r="B59" s="32"/>
      <c r="C59" s="14" t="s">
        <v>48</v>
      </c>
      <c r="D59" s="32"/>
      <c r="E59" s="33"/>
      <c r="F59" s="33"/>
      <c r="G59" s="34">
        <f>SUM(G57,G49)</f>
        <v>0</v>
      </c>
      <c r="I59" s="23"/>
    </row>
    <row r="60" spans="1:11" ht="6" customHeight="1" x14ac:dyDescent="0.25">
      <c r="A60" s="31"/>
      <c r="B60" s="32"/>
      <c r="C60" s="36"/>
      <c r="D60" s="32"/>
      <c r="E60" s="33"/>
      <c r="F60" s="33"/>
      <c r="G60" s="37"/>
    </row>
    <row r="61" spans="1:11" x14ac:dyDescent="0.25">
      <c r="A61" s="12"/>
      <c r="B61" s="13">
        <v>6</v>
      </c>
      <c r="C61" s="14" t="s">
        <v>49</v>
      </c>
      <c r="D61" s="13"/>
      <c r="E61" s="15"/>
      <c r="F61" s="15"/>
      <c r="G61" s="16"/>
      <c r="H61" s="23"/>
      <c r="I61" s="23"/>
      <c r="J61" s="24"/>
      <c r="K61" s="24"/>
    </row>
    <row r="62" spans="1:11" x14ac:dyDescent="0.25">
      <c r="A62" s="39">
        <v>1</v>
      </c>
      <c r="B62" s="18">
        <v>597361121</v>
      </c>
      <c r="C62" s="19" t="s">
        <v>50</v>
      </c>
      <c r="D62" s="26" t="s">
        <v>51</v>
      </c>
      <c r="E62" s="27">
        <v>8</v>
      </c>
      <c r="F62" s="27"/>
      <c r="G62" s="28">
        <f t="shared" ref="G62:G67" si="4">(E62*F62)</f>
        <v>0</v>
      </c>
      <c r="H62" s="23">
        <v>0.10956</v>
      </c>
      <c r="I62" s="23"/>
      <c r="J62" s="24">
        <f>E62*H62</f>
        <v>0.87648000000000004</v>
      </c>
      <c r="K62" s="24"/>
    </row>
    <row r="63" spans="1:11" x14ac:dyDescent="0.25">
      <c r="A63" s="39">
        <v>2</v>
      </c>
      <c r="B63" s="41" t="s">
        <v>52</v>
      </c>
      <c r="C63" s="42" t="s">
        <v>53</v>
      </c>
      <c r="D63" s="43" t="s">
        <v>51</v>
      </c>
      <c r="E63" s="44">
        <v>8</v>
      </c>
      <c r="F63" s="44"/>
      <c r="G63" s="46">
        <f t="shared" si="4"/>
        <v>0</v>
      </c>
      <c r="H63" s="23">
        <v>0.10956</v>
      </c>
      <c r="I63" s="23"/>
      <c r="J63" s="24">
        <f>E63*H63</f>
        <v>0.87648000000000004</v>
      </c>
      <c r="K63" s="24"/>
    </row>
    <row r="64" spans="1:11" x14ac:dyDescent="0.25">
      <c r="A64" s="39">
        <v>3</v>
      </c>
      <c r="B64" s="18">
        <v>916991121</v>
      </c>
      <c r="C64" s="19" t="s">
        <v>54</v>
      </c>
      <c r="D64" s="26" t="s">
        <v>55</v>
      </c>
      <c r="E64" s="27">
        <v>1</v>
      </c>
      <c r="F64" s="27"/>
      <c r="G64" s="28">
        <f t="shared" si="4"/>
        <v>0</v>
      </c>
      <c r="H64" s="23">
        <v>2.2000000000000002</v>
      </c>
      <c r="I64" s="23"/>
      <c r="J64" s="24">
        <f>E64*H64</f>
        <v>2.2000000000000002</v>
      </c>
      <c r="K64" s="24"/>
    </row>
    <row r="65" spans="1:11" x14ac:dyDescent="0.25">
      <c r="A65" s="39">
        <v>4</v>
      </c>
      <c r="B65" s="18">
        <v>175102101</v>
      </c>
      <c r="C65" s="19" t="s">
        <v>56</v>
      </c>
      <c r="D65" s="26" t="s">
        <v>55</v>
      </c>
      <c r="E65" s="27">
        <v>1</v>
      </c>
      <c r="F65" s="27"/>
      <c r="G65" s="28">
        <f t="shared" si="4"/>
        <v>0</v>
      </c>
      <c r="H65" s="23">
        <v>1.95</v>
      </c>
      <c r="I65" s="23"/>
      <c r="J65" s="24">
        <f>E65*H65</f>
        <v>1.95</v>
      </c>
      <c r="K65" s="24"/>
    </row>
    <row r="66" spans="1:11" x14ac:dyDescent="0.25">
      <c r="A66" s="39">
        <v>5</v>
      </c>
      <c r="B66" s="18" t="s">
        <v>57</v>
      </c>
      <c r="C66" s="19" t="s">
        <v>58</v>
      </c>
      <c r="D66" s="26" t="s">
        <v>21</v>
      </c>
      <c r="E66" s="27">
        <v>4</v>
      </c>
      <c r="F66" s="27"/>
      <c r="G66" s="28">
        <f t="shared" si="4"/>
        <v>0</v>
      </c>
      <c r="H66" s="23">
        <v>0.12966</v>
      </c>
      <c r="I66" s="23"/>
      <c r="J66" s="24">
        <f>E66*H66</f>
        <v>0.51863999999999999</v>
      </c>
      <c r="K66" s="24"/>
    </row>
    <row r="67" spans="1:11" x14ac:dyDescent="0.25">
      <c r="A67" s="39">
        <v>6</v>
      </c>
      <c r="B67" s="20">
        <v>998225111</v>
      </c>
      <c r="C67" s="30" t="s">
        <v>28</v>
      </c>
      <c r="D67" s="20" t="s">
        <v>26</v>
      </c>
      <c r="E67" s="27">
        <v>6.42</v>
      </c>
      <c r="F67" s="27"/>
      <c r="G67" s="28">
        <f t="shared" si="4"/>
        <v>0</v>
      </c>
      <c r="H67" s="23"/>
      <c r="I67" s="23"/>
      <c r="J67" s="24"/>
      <c r="K67" s="24"/>
    </row>
    <row r="68" spans="1:11" x14ac:dyDescent="0.25">
      <c r="A68" s="31"/>
      <c r="B68" s="32"/>
      <c r="C68" s="14" t="s">
        <v>59</v>
      </c>
      <c r="D68" s="32"/>
      <c r="E68" s="33"/>
      <c r="F68" s="33"/>
      <c r="G68" s="34">
        <f>SUM(G62:G67)</f>
        <v>0</v>
      </c>
      <c r="I68" s="23"/>
      <c r="J68" s="45">
        <f>SUM(J62:J67)</f>
        <v>6.4215999999999998</v>
      </c>
    </row>
    <row r="69" spans="1:11" ht="6" customHeight="1" x14ac:dyDescent="0.25">
      <c r="A69" s="31"/>
      <c r="B69" s="32"/>
      <c r="C69" s="36"/>
      <c r="D69" s="32"/>
      <c r="E69" s="33"/>
      <c r="F69" s="33"/>
      <c r="G69" s="37"/>
    </row>
    <row r="70" spans="1:11" x14ac:dyDescent="0.25">
      <c r="A70" s="12"/>
      <c r="B70" s="13">
        <v>7</v>
      </c>
      <c r="C70" s="14" t="s">
        <v>60</v>
      </c>
      <c r="D70" s="13"/>
      <c r="E70" s="15"/>
      <c r="F70" s="15"/>
      <c r="G70" s="16"/>
      <c r="H70" s="23"/>
      <c r="I70" s="23"/>
      <c r="J70" s="24">
        <f>E70*H70</f>
        <v>0</v>
      </c>
      <c r="K70" s="24"/>
    </row>
    <row r="71" spans="1:11" x14ac:dyDescent="0.25">
      <c r="A71" s="47">
        <v>1</v>
      </c>
      <c r="B71" s="18" t="s">
        <v>61</v>
      </c>
      <c r="C71" s="19" t="s">
        <v>62</v>
      </c>
      <c r="D71" s="26" t="s">
        <v>63</v>
      </c>
      <c r="E71" s="27">
        <v>8</v>
      </c>
      <c r="F71" s="48"/>
      <c r="G71" s="28">
        <f>(E71*F71)</f>
        <v>0</v>
      </c>
      <c r="H71" s="23">
        <v>0.15644</v>
      </c>
      <c r="I71" s="23"/>
      <c r="J71" s="24">
        <f>E71*H71</f>
        <v>1.25152</v>
      </c>
      <c r="K71" s="24"/>
    </row>
    <row r="72" spans="1:11" x14ac:dyDescent="0.25">
      <c r="A72" s="39">
        <v>2</v>
      </c>
      <c r="B72" s="18">
        <v>916991121</v>
      </c>
      <c r="C72" s="19" t="s">
        <v>54</v>
      </c>
      <c r="D72" s="26" t="s">
        <v>55</v>
      </c>
      <c r="E72" s="27">
        <v>2</v>
      </c>
      <c r="F72" s="27"/>
      <c r="G72" s="28">
        <f>(E72*F72)</f>
        <v>0</v>
      </c>
      <c r="H72" s="23">
        <v>2.2000000000000002</v>
      </c>
      <c r="I72" s="23"/>
      <c r="J72" s="24">
        <f>E72*H72</f>
        <v>4.4000000000000004</v>
      </c>
      <c r="K72" s="24"/>
    </row>
    <row r="73" spans="1:11" x14ac:dyDescent="0.25">
      <c r="A73" s="17">
        <v>3</v>
      </c>
      <c r="B73" s="20">
        <v>998225111</v>
      </c>
      <c r="C73" s="30" t="s">
        <v>28</v>
      </c>
      <c r="D73" s="20" t="s">
        <v>26</v>
      </c>
      <c r="E73" s="27">
        <v>5.65</v>
      </c>
      <c r="F73" s="27"/>
      <c r="G73" s="28">
        <f>(E73*F73)</f>
        <v>0</v>
      </c>
      <c r="H73" s="23"/>
      <c r="I73" s="23"/>
      <c r="J73" s="24"/>
      <c r="K73" s="24"/>
    </row>
    <row r="74" spans="1:11" x14ac:dyDescent="0.25">
      <c r="A74" s="31"/>
      <c r="B74" s="32"/>
      <c r="C74" s="14" t="s">
        <v>64</v>
      </c>
      <c r="D74" s="32"/>
      <c r="E74" s="33"/>
      <c r="F74" s="33"/>
      <c r="G74" s="34">
        <f>SUM(G71:G73)</f>
        <v>0</v>
      </c>
      <c r="I74" s="23"/>
      <c r="J74" s="45">
        <f>SUM(J70:J73)</f>
        <v>5.6515200000000005</v>
      </c>
    </row>
    <row r="75" spans="1:11" ht="6.75" customHeight="1" x14ac:dyDescent="0.25">
      <c r="A75" s="31"/>
      <c r="B75" s="32"/>
      <c r="C75" s="36"/>
      <c r="D75" s="32"/>
      <c r="E75" s="33"/>
      <c r="F75" s="33"/>
      <c r="G75" s="37"/>
    </row>
    <row r="76" spans="1:11" x14ac:dyDescent="0.25">
      <c r="A76" s="12"/>
      <c r="B76" s="13">
        <v>8</v>
      </c>
      <c r="C76" s="14" t="s">
        <v>65</v>
      </c>
      <c r="D76" s="13"/>
      <c r="E76" s="15"/>
      <c r="F76" s="15"/>
      <c r="G76" s="16"/>
      <c r="H76" s="23"/>
      <c r="I76" s="23"/>
      <c r="J76" s="24"/>
      <c r="K76" s="24"/>
    </row>
    <row r="77" spans="1:11" s="25" customFormat="1" x14ac:dyDescent="0.2">
      <c r="A77" s="17">
        <v>1</v>
      </c>
      <c r="B77" s="20">
        <v>572243111</v>
      </c>
      <c r="C77" s="30" t="s">
        <v>34</v>
      </c>
      <c r="D77" s="20" t="s">
        <v>26</v>
      </c>
      <c r="E77" s="21">
        <v>6</v>
      </c>
      <c r="F77" s="21"/>
      <c r="G77" s="22">
        <f>(E77*F77)</f>
        <v>0</v>
      </c>
      <c r="H77" s="23">
        <v>1</v>
      </c>
      <c r="I77" s="24"/>
      <c r="J77" s="24">
        <f>E77*H77</f>
        <v>6</v>
      </c>
      <c r="K77" s="24"/>
    </row>
    <row r="78" spans="1:11" s="25" customFormat="1" x14ac:dyDescent="0.25">
      <c r="A78" s="17">
        <v>2</v>
      </c>
      <c r="B78" s="18">
        <v>573231109</v>
      </c>
      <c r="C78" s="19" t="s">
        <v>22</v>
      </c>
      <c r="D78" s="26" t="s">
        <v>21</v>
      </c>
      <c r="E78" s="27">
        <v>120</v>
      </c>
      <c r="F78" s="27"/>
      <c r="G78" s="22">
        <f>(E78*F78)</f>
        <v>0</v>
      </c>
      <c r="H78" s="23">
        <v>6.0999999999999997E-4</v>
      </c>
      <c r="I78" s="24"/>
      <c r="J78" s="24">
        <f>H78*E78</f>
        <v>7.3200000000000001E-2</v>
      </c>
      <c r="K78" s="24"/>
    </row>
    <row r="79" spans="1:11" s="25" customFormat="1" x14ac:dyDescent="0.25">
      <c r="A79" s="17">
        <v>3</v>
      </c>
      <c r="B79" s="18">
        <v>577144121</v>
      </c>
      <c r="C79" s="19" t="s">
        <v>31</v>
      </c>
      <c r="D79" s="26" t="s">
        <v>21</v>
      </c>
      <c r="E79" s="27">
        <v>120</v>
      </c>
      <c r="F79" s="27"/>
      <c r="G79" s="22">
        <f>(E79*F79)</f>
        <v>0</v>
      </c>
      <c r="H79" s="23">
        <v>0.12966</v>
      </c>
      <c r="I79" s="24"/>
      <c r="J79" s="24">
        <f>H79*E79</f>
        <v>15.559200000000001</v>
      </c>
      <c r="K79" s="24"/>
    </row>
    <row r="80" spans="1:11" s="25" customFormat="1" x14ac:dyDescent="0.25">
      <c r="A80" s="17">
        <v>4</v>
      </c>
      <c r="B80" s="18">
        <v>938909311</v>
      </c>
      <c r="C80" s="19" t="s">
        <v>24</v>
      </c>
      <c r="D80" s="26" t="s">
        <v>21</v>
      </c>
      <c r="E80" s="27">
        <v>120</v>
      </c>
      <c r="F80" s="27"/>
      <c r="G80" s="28">
        <f>(E80*F80)</f>
        <v>0</v>
      </c>
      <c r="H80" s="23"/>
      <c r="I80" s="24"/>
      <c r="J80" s="24"/>
      <c r="K80" s="24"/>
    </row>
    <row r="81" spans="1:11" s="25" customFormat="1" x14ac:dyDescent="0.25">
      <c r="A81" s="17">
        <v>5</v>
      </c>
      <c r="B81" s="20">
        <v>998225111</v>
      </c>
      <c r="C81" s="30" t="s">
        <v>28</v>
      </c>
      <c r="D81" s="20" t="s">
        <v>26</v>
      </c>
      <c r="E81" s="21">
        <v>21.6</v>
      </c>
      <c r="F81" s="21"/>
      <c r="G81" s="28">
        <f>(E81*F81)</f>
        <v>0</v>
      </c>
      <c r="H81" s="23"/>
      <c r="I81" s="24"/>
      <c r="J81" s="24"/>
      <c r="K81" s="24"/>
    </row>
    <row r="82" spans="1:11" x14ac:dyDescent="0.25">
      <c r="A82" s="31"/>
      <c r="B82" s="32"/>
      <c r="C82" s="14" t="s">
        <v>66</v>
      </c>
      <c r="D82" s="32"/>
      <c r="E82" s="33"/>
      <c r="F82" s="33"/>
      <c r="G82" s="34">
        <f>SUM(G77:G81)</f>
        <v>0</v>
      </c>
      <c r="I82" s="23"/>
      <c r="J82" s="45">
        <f>SUM(J77:J81)</f>
        <v>21.632400000000001</v>
      </c>
    </row>
    <row r="83" spans="1:11" ht="6.75" customHeight="1" x14ac:dyDescent="0.25">
      <c r="A83" s="31"/>
      <c r="B83" s="32"/>
      <c r="C83" s="36"/>
      <c r="D83" s="32"/>
      <c r="E83" s="33"/>
      <c r="F83" s="33"/>
      <c r="G83" s="37"/>
    </row>
    <row r="84" spans="1:11" x14ac:dyDescent="0.25">
      <c r="A84" s="12"/>
      <c r="B84" s="13">
        <v>9</v>
      </c>
      <c r="C84" s="14" t="s">
        <v>67</v>
      </c>
      <c r="D84" s="13"/>
      <c r="E84" s="15"/>
      <c r="F84" s="15"/>
      <c r="G84" s="16"/>
      <c r="H84" s="23"/>
      <c r="I84" s="23"/>
      <c r="J84" s="24"/>
      <c r="K84" s="24"/>
    </row>
    <row r="85" spans="1:11" x14ac:dyDescent="0.25">
      <c r="A85" s="39">
        <v>1</v>
      </c>
      <c r="B85" s="18">
        <v>113107161</v>
      </c>
      <c r="C85" s="19" t="s">
        <v>41</v>
      </c>
      <c r="D85" s="26" t="s">
        <v>21</v>
      </c>
      <c r="E85" s="27">
        <v>150</v>
      </c>
      <c r="F85" s="27"/>
      <c r="G85" s="28">
        <f>(E85*F85)</f>
        <v>0</v>
      </c>
      <c r="H85" s="23"/>
      <c r="I85" s="23">
        <v>0.13</v>
      </c>
      <c r="J85" s="24"/>
      <c r="K85" s="24">
        <f>E85*I85</f>
        <v>19.5</v>
      </c>
    </row>
    <row r="86" spans="1:11" x14ac:dyDescent="0.25">
      <c r="A86" s="39">
        <v>2</v>
      </c>
      <c r="B86" s="18">
        <v>574381112</v>
      </c>
      <c r="C86" s="19" t="s">
        <v>68</v>
      </c>
      <c r="D86" s="40" t="s">
        <v>21</v>
      </c>
      <c r="E86" s="27">
        <v>1110</v>
      </c>
      <c r="F86" s="27"/>
      <c r="G86" s="28">
        <f t="shared" ref="G86:G94" si="5">(E86*F86)</f>
        <v>0</v>
      </c>
      <c r="H86" s="23">
        <v>0.2268</v>
      </c>
      <c r="I86" s="23"/>
      <c r="J86" s="24">
        <f t="shared" ref="J86:J91" si="6">E86*H86</f>
        <v>251.74799999999999</v>
      </c>
      <c r="K86" s="24"/>
    </row>
    <row r="87" spans="1:11" x14ac:dyDescent="0.25">
      <c r="A87" s="39">
        <v>3</v>
      </c>
      <c r="B87" s="18">
        <v>573411114</v>
      </c>
      <c r="C87" s="19" t="s">
        <v>69</v>
      </c>
      <c r="D87" s="40" t="s">
        <v>21</v>
      </c>
      <c r="E87" s="27">
        <v>1110</v>
      </c>
      <c r="F87" s="27"/>
      <c r="G87" s="28">
        <f t="shared" si="5"/>
        <v>0</v>
      </c>
      <c r="H87" s="23">
        <v>2.1610000000000001E-2</v>
      </c>
      <c r="I87" s="23"/>
      <c r="J87" s="24">
        <f t="shared" si="6"/>
        <v>23.987100000000002</v>
      </c>
      <c r="K87" s="24"/>
    </row>
    <row r="88" spans="1:11" x14ac:dyDescent="0.25">
      <c r="A88" s="39">
        <v>4</v>
      </c>
      <c r="B88" s="18">
        <v>573411115</v>
      </c>
      <c r="C88" s="19" t="s">
        <v>70</v>
      </c>
      <c r="D88" s="40" t="s">
        <v>21</v>
      </c>
      <c r="E88" s="27">
        <v>1110</v>
      </c>
      <c r="F88" s="27"/>
      <c r="G88" s="28">
        <f t="shared" si="5"/>
        <v>0</v>
      </c>
      <c r="H88" s="23">
        <v>2.6530000000000001E-2</v>
      </c>
      <c r="I88" s="23"/>
      <c r="J88" s="24">
        <f t="shared" si="6"/>
        <v>29.448300000000003</v>
      </c>
      <c r="K88" s="24"/>
    </row>
    <row r="89" spans="1:11" x14ac:dyDescent="0.25">
      <c r="A89" s="39">
        <v>5</v>
      </c>
      <c r="B89" s="20">
        <v>572243111</v>
      </c>
      <c r="C89" s="30" t="s">
        <v>34</v>
      </c>
      <c r="D89" s="20" t="s">
        <v>26</v>
      </c>
      <c r="E89" s="21">
        <v>8</v>
      </c>
      <c r="F89" s="21"/>
      <c r="G89" s="28">
        <f t="shared" si="5"/>
        <v>0</v>
      </c>
      <c r="H89" s="23">
        <v>1</v>
      </c>
      <c r="I89" s="23"/>
      <c r="J89" s="24">
        <f t="shared" si="6"/>
        <v>8</v>
      </c>
      <c r="K89" s="24"/>
    </row>
    <row r="90" spans="1:11" x14ac:dyDescent="0.25">
      <c r="A90" s="39">
        <v>6</v>
      </c>
      <c r="B90" s="18">
        <v>573231109</v>
      </c>
      <c r="C90" s="19" t="s">
        <v>22</v>
      </c>
      <c r="D90" s="26" t="s">
        <v>21</v>
      </c>
      <c r="E90" s="27">
        <v>180</v>
      </c>
      <c r="F90" s="27"/>
      <c r="G90" s="28">
        <f t="shared" si="5"/>
        <v>0</v>
      </c>
      <c r="H90" s="23">
        <v>6.0999999999999997E-4</v>
      </c>
      <c r="J90" s="24">
        <f t="shared" si="6"/>
        <v>0.10979999999999999</v>
      </c>
      <c r="K90" s="24"/>
    </row>
    <row r="91" spans="1:11" x14ac:dyDescent="0.25">
      <c r="A91" s="39">
        <v>7</v>
      </c>
      <c r="B91" s="18">
        <v>577144121</v>
      </c>
      <c r="C91" s="19" t="s">
        <v>31</v>
      </c>
      <c r="D91" s="26" t="s">
        <v>21</v>
      </c>
      <c r="E91" s="27">
        <v>180</v>
      </c>
      <c r="F91" s="27"/>
      <c r="G91" s="28">
        <f t="shared" si="5"/>
        <v>0</v>
      </c>
      <c r="H91" s="23">
        <v>0.12966</v>
      </c>
      <c r="J91" s="24">
        <f t="shared" si="6"/>
        <v>23.338799999999999</v>
      </c>
      <c r="K91" s="24"/>
    </row>
    <row r="92" spans="1:11" x14ac:dyDescent="0.25">
      <c r="A92" s="39">
        <v>8</v>
      </c>
      <c r="B92" s="26">
        <v>997006512</v>
      </c>
      <c r="C92" s="29" t="s">
        <v>25</v>
      </c>
      <c r="D92" s="26" t="s">
        <v>26</v>
      </c>
      <c r="E92" s="27">
        <v>19.5</v>
      </c>
      <c r="F92" s="27"/>
      <c r="G92" s="28">
        <f t="shared" si="5"/>
        <v>0</v>
      </c>
      <c r="J92" s="24"/>
      <c r="K92" s="24"/>
    </row>
    <row r="93" spans="1:11" x14ac:dyDescent="0.25">
      <c r="A93" s="39">
        <v>9</v>
      </c>
      <c r="B93" s="26">
        <v>997006519</v>
      </c>
      <c r="C93" s="29" t="s">
        <v>27</v>
      </c>
      <c r="D93" s="26" t="s">
        <v>26</v>
      </c>
      <c r="E93" s="27">
        <f>E92*4</f>
        <v>78</v>
      </c>
      <c r="F93" s="27"/>
      <c r="G93" s="28">
        <f t="shared" si="5"/>
        <v>0</v>
      </c>
      <c r="J93" s="24"/>
      <c r="K93" s="24"/>
    </row>
    <row r="94" spans="1:11" x14ac:dyDescent="0.25">
      <c r="A94" s="39">
        <v>10</v>
      </c>
      <c r="B94" s="20">
        <v>998225111</v>
      </c>
      <c r="C94" s="30" t="s">
        <v>28</v>
      </c>
      <c r="D94" s="20" t="s">
        <v>26</v>
      </c>
      <c r="E94" s="21">
        <v>337</v>
      </c>
      <c r="F94" s="21"/>
      <c r="G94" s="28">
        <f t="shared" si="5"/>
        <v>0</v>
      </c>
      <c r="J94" s="24"/>
      <c r="K94" s="24"/>
    </row>
    <row r="95" spans="1:11" x14ac:dyDescent="0.25">
      <c r="A95" s="31"/>
      <c r="B95" s="32"/>
      <c r="C95" s="14" t="s">
        <v>98</v>
      </c>
      <c r="D95" s="32"/>
      <c r="E95" s="33"/>
      <c r="F95" s="33"/>
      <c r="G95" s="34">
        <f>SUM(G85:G94)</f>
        <v>0</v>
      </c>
      <c r="I95" s="23"/>
      <c r="J95" s="35">
        <f>SUM(J86:J94)</f>
        <v>336.63200000000001</v>
      </c>
      <c r="K95" s="35">
        <f>SUM(K85:K94)</f>
        <v>19.5</v>
      </c>
    </row>
    <row r="96" spans="1:11" ht="6.75" customHeight="1" x14ac:dyDescent="0.25">
      <c r="A96" s="31"/>
      <c r="B96" s="32"/>
      <c r="C96" s="36"/>
      <c r="D96" s="32"/>
      <c r="E96" s="33"/>
      <c r="F96" s="33"/>
      <c r="G96" s="37"/>
      <c r="J96" s="24"/>
      <c r="K96" s="24"/>
    </row>
    <row r="97" spans="1:11" x14ac:dyDescent="0.25">
      <c r="A97" s="12"/>
      <c r="B97" s="13">
        <v>10</v>
      </c>
      <c r="C97" s="14" t="s">
        <v>72</v>
      </c>
      <c r="D97" s="13"/>
      <c r="E97" s="15"/>
      <c r="F97" s="15"/>
      <c r="G97" s="16"/>
      <c r="H97" s="23"/>
      <c r="I97" s="23"/>
      <c r="J97" s="24"/>
      <c r="K97" s="24"/>
    </row>
    <row r="98" spans="1:11" x14ac:dyDescent="0.25">
      <c r="A98" s="39">
        <v>1</v>
      </c>
      <c r="B98" s="26">
        <v>895941311</v>
      </c>
      <c r="C98" s="30" t="s">
        <v>73</v>
      </c>
      <c r="D98" s="26" t="s">
        <v>74</v>
      </c>
      <c r="E98" s="27">
        <v>1</v>
      </c>
      <c r="F98" s="27"/>
      <c r="G98" s="28">
        <f t="shared" ref="G98:G123" si="7">E98*F98</f>
        <v>0</v>
      </c>
      <c r="H98" s="23">
        <v>3.0596700000000001</v>
      </c>
      <c r="I98" s="23"/>
      <c r="J98" s="24">
        <f t="shared" ref="J98:J100" si="8">E98*H98</f>
        <v>3.0596700000000001</v>
      </c>
      <c r="K98" s="24"/>
    </row>
    <row r="99" spans="1:11" x14ac:dyDescent="0.25">
      <c r="A99" s="49">
        <v>2</v>
      </c>
      <c r="B99" s="20">
        <v>919551012</v>
      </c>
      <c r="C99" s="29" t="s">
        <v>75</v>
      </c>
      <c r="D99" s="26" t="s">
        <v>51</v>
      </c>
      <c r="E99" s="27">
        <v>4</v>
      </c>
      <c r="F99" s="27"/>
      <c r="G99" s="28">
        <f t="shared" si="7"/>
        <v>0</v>
      </c>
      <c r="H99" s="23">
        <v>1.0456099999999999</v>
      </c>
      <c r="I99" s="23"/>
      <c r="J99" s="24">
        <f t="shared" si="8"/>
        <v>4.1824399999999997</v>
      </c>
      <c r="K99" s="24"/>
    </row>
    <row r="100" spans="1:11" s="55" customFormat="1" x14ac:dyDescent="0.25">
      <c r="A100" s="39">
        <v>3</v>
      </c>
      <c r="B100" s="50">
        <v>286113430</v>
      </c>
      <c r="C100" s="51" t="s">
        <v>76</v>
      </c>
      <c r="D100" s="50" t="s">
        <v>74</v>
      </c>
      <c r="E100" s="52">
        <v>1</v>
      </c>
      <c r="F100" s="52"/>
      <c r="G100" s="46">
        <f t="shared" si="7"/>
        <v>0</v>
      </c>
      <c r="H100" s="53">
        <v>9.2799999999999994E-2</v>
      </c>
      <c r="I100" s="53"/>
      <c r="J100" s="24">
        <f t="shared" si="8"/>
        <v>9.2799999999999994E-2</v>
      </c>
      <c r="K100" s="54"/>
    </row>
    <row r="101" spans="1:11" x14ac:dyDescent="0.25">
      <c r="A101" s="49">
        <v>4</v>
      </c>
      <c r="B101" s="20">
        <v>175102101</v>
      </c>
      <c r="C101" s="30" t="s">
        <v>77</v>
      </c>
      <c r="D101" s="20" t="s">
        <v>55</v>
      </c>
      <c r="E101" s="21">
        <v>3.9</v>
      </c>
      <c r="F101" s="21"/>
      <c r="G101" s="46">
        <f t="shared" si="7"/>
        <v>0</v>
      </c>
      <c r="H101" s="23"/>
      <c r="I101" s="23"/>
      <c r="J101" s="24"/>
      <c r="K101" s="24"/>
    </row>
    <row r="102" spans="1:11" x14ac:dyDescent="0.25">
      <c r="A102" s="39">
        <v>5</v>
      </c>
      <c r="B102" s="26">
        <v>919413111</v>
      </c>
      <c r="C102" s="29" t="s">
        <v>78</v>
      </c>
      <c r="D102" s="26" t="s">
        <v>74</v>
      </c>
      <c r="E102" s="27">
        <v>1</v>
      </c>
      <c r="F102" s="27"/>
      <c r="G102" s="28">
        <f t="shared" si="7"/>
        <v>0</v>
      </c>
      <c r="H102" s="5">
        <v>9.2261500000000005</v>
      </c>
      <c r="J102" s="24">
        <f t="shared" ref="J102:J108" si="9">E102*H102</f>
        <v>9.2261500000000005</v>
      </c>
      <c r="K102" s="24"/>
    </row>
    <row r="103" spans="1:11" x14ac:dyDescent="0.25">
      <c r="A103" s="49">
        <v>6</v>
      </c>
      <c r="B103" s="26">
        <v>465513156</v>
      </c>
      <c r="C103" s="30" t="s">
        <v>79</v>
      </c>
      <c r="D103" s="26" t="s">
        <v>21</v>
      </c>
      <c r="E103" s="27">
        <v>4</v>
      </c>
      <c r="F103" s="27"/>
      <c r="G103" s="28">
        <f t="shared" si="7"/>
        <v>0</v>
      </c>
      <c r="H103" s="23">
        <v>1.03</v>
      </c>
      <c r="I103" s="23"/>
      <c r="J103" s="24">
        <f t="shared" si="9"/>
        <v>4.12</v>
      </c>
      <c r="K103" s="24"/>
    </row>
    <row r="104" spans="1:11" x14ac:dyDescent="0.25">
      <c r="A104" s="39">
        <v>7</v>
      </c>
      <c r="B104" s="18">
        <v>916991121</v>
      </c>
      <c r="C104" s="19" t="s">
        <v>54</v>
      </c>
      <c r="D104" s="26" t="s">
        <v>55</v>
      </c>
      <c r="E104" s="27">
        <v>1</v>
      </c>
      <c r="F104" s="27"/>
      <c r="G104" s="28">
        <f t="shared" si="7"/>
        <v>0</v>
      </c>
      <c r="H104" s="23"/>
      <c r="I104" s="23"/>
      <c r="J104" s="24">
        <f t="shared" si="9"/>
        <v>0</v>
      </c>
      <c r="K104" s="24"/>
    </row>
    <row r="105" spans="1:11" x14ac:dyDescent="0.25">
      <c r="A105" s="49">
        <v>8</v>
      </c>
      <c r="B105" s="26">
        <v>899201111</v>
      </c>
      <c r="C105" s="30" t="s">
        <v>80</v>
      </c>
      <c r="D105" s="26" t="s">
        <v>74</v>
      </c>
      <c r="E105" s="27">
        <v>1</v>
      </c>
      <c r="F105" s="27"/>
      <c r="G105" s="28">
        <f t="shared" si="7"/>
        <v>0</v>
      </c>
      <c r="H105" s="23">
        <v>1.7180000000000001E-2</v>
      </c>
      <c r="I105" s="23"/>
      <c r="J105" s="24">
        <f t="shared" si="9"/>
        <v>1.7180000000000001E-2</v>
      </c>
      <c r="K105" s="24"/>
    </row>
    <row r="106" spans="1:11" x14ac:dyDescent="0.25">
      <c r="A106" s="39">
        <v>9</v>
      </c>
      <c r="B106" s="43">
        <v>286619380</v>
      </c>
      <c r="C106" s="51" t="s">
        <v>81</v>
      </c>
      <c r="D106" s="43" t="s">
        <v>74</v>
      </c>
      <c r="E106" s="44">
        <v>1</v>
      </c>
      <c r="F106" s="44"/>
      <c r="G106" s="46">
        <f t="shared" si="7"/>
        <v>0</v>
      </c>
      <c r="H106" s="23">
        <v>0.04</v>
      </c>
      <c r="I106" s="23"/>
      <c r="J106" s="24">
        <f t="shared" si="9"/>
        <v>0.04</v>
      </c>
      <c r="K106" s="24"/>
    </row>
    <row r="107" spans="1:11" x14ac:dyDescent="0.25">
      <c r="A107" s="49">
        <v>10</v>
      </c>
      <c r="B107" s="20">
        <v>871390410</v>
      </c>
      <c r="C107" s="30" t="s">
        <v>82</v>
      </c>
      <c r="D107" s="20" t="s">
        <v>51</v>
      </c>
      <c r="E107" s="21">
        <v>100</v>
      </c>
      <c r="F107" s="21"/>
      <c r="G107" s="46">
        <f t="shared" si="7"/>
        <v>0</v>
      </c>
      <c r="H107" s="5">
        <v>3.0000000000000001E-5</v>
      </c>
      <c r="J107" s="24">
        <f t="shared" si="9"/>
        <v>3.0000000000000001E-3</v>
      </c>
      <c r="K107" s="24"/>
    </row>
    <row r="108" spans="1:11" s="55" customFormat="1" x14ac:dyDescent="0.25">
      <c r="A108" s="39">
        <v>11</v>
      </c>
      <c r="B108" s="50">
        <v>286113430</v>
      </c>
      <c r="C108" s="51" t="s">
        <v>76</v>
      </c>
      <c r="D108" s="50" t="s">
        <v>74</v>
      </c>
      <c r="E108" s="52">
        <v>20</v>
      </c>
      <c r="F108" s="52"/>
      <c r="G108" s="46">
        <f t="shared" si="7"/>
        <v>0</v>
      </c>
      <c r="H108" s="53">
        <v>9.2799999999999994E-2</v>
      </c>
      <c r="I108" s="53"/>
      <c r="J108" s="24">
        <f t="shared" si="9"/>
        <v>1.8559999999999999</v>
      </c>
      <c r="K108" s="54"/>
    </row>
    <row r="109" spans="1:11" x14ac:dyDescent="0.25">
      <c r="A109" s="49">
        <v>12</v>
      </c>
      <c r="B109" s="20">
        <v>451573111</v>
      </c>
      <c r="C109" s="30" t="s">
        <v>83</v>
      </c>
      <c r="D109" s="20" t="s">
        <v>55</v>
      </c>
      <c r="E109" s="21">
        <v>10.5</v>
      </c>
      <c r="F109" s="21"/>
      <c r="G109" s="46">
        <f t="shared" si="7"/>
        <v>0</v>
      </c>
      <c r="H109" s="23"/>
      <c r="I109" s="23"/>
      <c r="J109" s="24"/>
      <c r="K109" s="24"/>
    </row>
    <row r="110" spans="1:11" x14ac:dyDescent="0.25">
      <c r="A110" s="39">
        <v>13</v>
      </c>
      <c r="B110" s="20">
        <v>998225111</v>
      </c>
      <c r="C110" s="30" t="s">
        <v>28</v>
      </c>
      <c r="D110" s="20" t="s">
        <v>26</v>
      </c>
      <c r="E110" s="21">
        <v>515</v>
      </c>
      <c r="F110" s="21"/>
      <c r="G110" s="28">
        <f t="shared" si="7"/>
        <v>0</v>
      </c>
      <c r="J110" s="24"/>
      <c r="K110" s="24"/>
    </row>
    <row r="111" spans="1:11" x14ac:dyDescent="0.25">
      <c r="A111" s="39">
        <v>14</v>
      </c>
      <c r="B111" s="20">
        <v>919551012</v>
      </c>
      <c r="C111" s="29" t="s">
        <v>84</v>
      </c>
      <c r="D111" s="26" t="s">
        <v>51</v>
      </c>
      <c r="E111" s="27">
        <v>5</v>
      </c>
      <c r="F111" s="27"/>
      <c r="G111" s="28">
        <f t="shared" si="7"/>
        <v>0</v>
      </c>
      <c r="H111" s="23">
        <v>1.0456099999999999</v>
      </c>
      <c r="I111" s="23"/>
      <c r="J111" s="24">
        <f>E111*H111</f>
        <v>5.2280499999999996</v>
      </c>
      <c r="K111" s="24"/>
    </row>
    <row r="112" spans="1:11" s="55" customFormat="1" x14ac:dyDescent="0.25">
      <c r="A112" s="39">
        <v>15</v>
      </c>
      <c r="B112" s="50">
        <v>286113430</v>
      </c>
      <c r="C112" s="51" t="s">
        <v>76</v>
      </c>
      <c r="D112" s="50" t="s">
        <v>74</v>
      </c>
      <c r="E112" s="52">
        <v>1</v>
      </c>
      <c r="F112" s="52"/>
      <c r="G112" s="46">
        <f t="shared" si="7"/>
        <v>0</v>
      </c>
      <c r="H112" s="53">
        <v>9.2799999999999994E-2</v>
      </c>
      <c r="I112" s="53"/>
      <c r="J112" s="24">
        <f>E112*H112</f>
        <v>9.2799999999999994E-2</v>
      </c>
      <c r="K112" s="54"/>
    </row>
    <row r="113" spans="1:11" x14ac:dyDescent="0.25">
      <c r="A113" s="39">
        <v>16</v>
      </c>
      <c r="B113" s="20">
        <v>175102101</v>
      </c>
      <c r="C113" s="30" t="s">
        <v>77</v>
      </c>
      <c r="D113" s="20" t="s">
        <v>55</v>
      </c>
      <c r="E113" s="21">
        <v>3.9</v>
      </c>
      <c r="F113" s="21"/>
      <c r="G113" s="28">
        <f t="shared" si="7"/>
        <v>0</v>
      </c>
      <c r="H113" s="23"/>
      <c r="I113" s="23"/>
      <c r="J113" s="24"/>
      <c r="K113" s="24"/>
    </row>
    <row r="114" spans="1:11" x14ac:dyDescent="0.25">
      <c r="A114" s="39">
        <v>17</v>
      </c>
      <c r="B114" s="20">
        <v>564861111</v>
      </c>
      <c r="C114" s="30" t="s">
        <v>85</v>
      </c>
      <c r="D114" s="20" t="s">
        <v>21</v>
      </c>
      <c r="E114" s="21">
        <v>12</v>
      </c>
      <c r="F114" s="21"/>
      <c r="G114" s="28">
        <f t="shared" si="7"/>
        <v>0</v>
      </c>
      <c r="H114" s="23">
        <v>0.378</v>
      </c>
      <c r="I114" s="23"/>
      <c r="J114" s="24">
        <f>E114*H114</f>
        <v>4.5359999999999996</v>
      </c>
      <c r="K114" s="24"/>
    </row>
    <row r="115" spans="1:11" x14ac:dyDescent="0.25">
      <c r="A115" s="39">
        <v>18</v>
      </c>
      <c r="B115" s="26">
        <v>919413111</v>
      </c>
      <c r="C115" s="29" t="s">
        <v>78</v>
      </c>
      <c r="D115" s="26" t="s">
        <v>74</v>
      </c>
      <c r="E115" s="27">
        <v>1</v>
      </c>
      <c r="F115" s="27"/>
      <c r="G115" s="28">
        <f t="shared" si="7"/>
        <v>0</v>
      </c>
      <c r="H115" s="5">
        <v>9.2261500000000005</v>
      </c>
      <c r="J115" s="24">
        <f>E115*H115</f>
        <v>9.2261500000000005</v>
      </c>
      <c r="K115" s="24"/>
    </row>
    <row r="116" spans="1:11" x14ac:dyDescent="0.25">
      <c r="A116" s="39">
        <v>19</v>
      </c>
      <c r="B116" s="26">
        <v>465513156</v>
      </c>
      <c r="C116" s="30" t="s">
        <v>79</v>
      </c>
      <c r="D116" s="26" t="s">
        <v>21</v>
      </c>
      <c r="E116" s="27">
        <v>2</v>
      </c>
      <c r="F116" s="27"/>
      <c r="G116" s="28">
        <f t="shared" si="7"/>
        <v>0</v>
      </c>
      <c r="H116" s="23">
        <v>1.03</v>
      </c>
      <c r="I116" s="23"/>
      <c r="J116" s="24">
        <f>E116*H116</f>
        <v>2.06</v>
      </c>
      <c r="K116" s="24"/>
    </row>
    <row r="117" spans="1:11" x14ac:dyDescent="0.25">
      <c r="A117" s="39">
        <v>20</v>
      </c>
      <c r="B117" s="18">
        <v>916991121</v>
      </c>
      <c r="C117" s="19" t="s">
        <v>54</v>
      </c>
      <c r="D117" s="26" t="s">
        <v>55</v>
      </c>
      <c r="E117" s="27">
        <v>0.5</v>
      </c>
      <c r="F117" s="27"/>
      <c r="G117" s="28">
        <f t="shared" si="7"/>
        <v>0</v>
      </c>
      <c r="H117" s="23">
        <v>2.2563399999999998</v>
      </c>
      <c r="I117" s="23"/>
      <c r="J117" s="24">
        <f>E117*H117</f>
        <v>1.1281699999999999</v>
      </c>
      <c r="K117" s="24"/>
    </row>
    <row r="118" spans="1:11" x14ac:dyDescent="0.25">
      <c r="A118" s="39">
        <v>21</v>
      </c>
      <c r="B118" s="20">
        <v>998225111</v>
      </c>
      <c r="C118" s="30" t="s">
        <v>28</v>
      </c>
      <c r="D118" s="20" t="s">
        <v>26</v>
      </c>
      <c r="E118" s="21">
        <v>316</v>
      </c>
      <c r="F118" s="21"/>
      <c r="G118" s="28">
        <f t="shared" si="7"/>
        <v>0</v>
      </c>
      <c r="H118" s="23"/>
      <c r="I118" s="23"/>
      <c r="J118" s="24"/>
      <c r="K118" s="24"/>
    </row>
    <row r="119" spans="1:11" x14ac:dyDescent="0.25">
      <c r="A119" s="39">
        <v>22</v>
      </c>
      <c r="B119" s="20">
        <v>572243111</v>
      </c>
      <c r="C119" s="30" t="s">
        <v>34</v>
      </c>
      <c r="D119" s="20" t="s">
        <v>26</v>
      </c>
      <c r="E119" s="21">
        <v>36</v>
      </c>
      <c r="F119" s="21"/>
      <c r="G119" s="28">
        <f t="shared" si="7"/>
        <v>0</v>
      </c>
      <c r="H119" s="23"/>
      <c r="I119" s="23"/>
      <c r="J119" s="24"/>
      <c r="K119" s="24"/>
    </row>
    <row r="120" spans="1:11" x14ac:dyDescent="0.25">
      <c r="A120" s="39">
        <v>23</v>
      </c>
      <c r="B120" s="18">
        <v>573231109</v>
      </c>
      <c r="C120" s="19" t="s">
        <v>22</v>
      </c>
      <c r="D120" s="26" t="s">
        <v>21</v>
      </c>
      <c r="E120" s="27">
        <v>750</v>
      </c>
      <c r="F120" s="27"/>
      <c r="G120" s="28">
        <f t="shared" si="7"/>
        <v>0</v>
      </c>
      <c r="H120" s="23"/>
      <c r="I120" s="23"/>
      <c r="J120" s="24"/>
      <c r="K120" s="24"/>
    </row>
    <row r="121" spans="1:11" x14ac:dyDescent="0.25">
      <c r="A121" s="39">
        <v>24</v>
      </c>
      <c r="B121" s="18">
        <v>577144121</v>
      </c>
      <c r="C121" s="19" t="s">
        <v>31</v>
      </c>
      <c r="D121" s="26" t="s">
        <v>21</v>
      </c>
      <c r="E121" s="27">
        <v>750</v>
      </c>
      <c r="F121" s="27"/>
      <c r="G121" s="28">
        <f t="shared" si="7"/>
        <v>0</v>
      </c>
      <c r="H121" s="23"/>
      <c r="I121" s="23"/>
      <c r="J121" s="24"/>
      <c r="K121" s="24"/>
    </row>
    <row r="122" spans="1:11" x14ac:dyDescent="0.25">
      <c r="A122" s="39">
        <v>25</v>
      </c>
      <c r="B122" s="18">
        <v>938909311</v>
      </c>
      <c r="C122" s="19" t="s">
        <v>24</v>
      </c>
      <c r="D122" s="26" t="s">
        <v>21</v>
      </c>
      <c r="E122" s="27">
        <v>750</v>
      </c>
      <c r="F122" s="27"/>
      <c r="G122" s="28">
        <f t="shared" si="7"/>
        <v>0</v>
      </c>
      <c r="H122" s="23"/>
      <c r="I122" s="23"/>
      <c r="J122" s="24"/>
      <c r="K122" s="24"/>
    </row>
    <row r="123" spans="1:11" x14ac:dyDescent="0.25">
      <c r="A123" s="39">
        <v>26</v>
      </c>
      <c r="B123" s="20">
        <v>998225111</v>
      </c>
      <c r="C123" s="30" t="s">
        <v>28</v>
      </c>
      <c r="D123" s="20" t="s">
        <v>26</v>
      </c>
      <c r="E123" s="21">
        <v>134</v>
      </c>
      <c r="F123" s="21"/>
      <c r="G123" s="28">
        <f t="shared" si="7"/>
        <v>0</v>
      </c>
      <c r="H123" s="23"/>
      <c r="I123" s="23"/>
      <c r="J123" s="24"/>
      <c r="K123" s="24"/>
    </row>
    <row r="124" spans="1:11" x14ac:dyDescent="0.25">
      <c r="A124" s="31"/>
      <c r="B124" s="32"/>
      <c r="C124" s="14" t="s">
        <v>71</v>
      </c>
      <c r="D124" s="32"/>
      <c r="E124" s="33"/>
      <c r="F124" s="33"/>
      <c r="G124" s="34">
        <f>SUM(G98:G123)</f>
        <v>0</v>
      </c>
      <c r="I124" s="23"/>
    </row>
    <row r="125" spans="1:11" ht="6.75" customHeight="1" x14ac:dyDescent="0.25">
      <c r="A125" s="31"/>
      <c r="B125" s="32"/>
      <c r="C125" s="36"/>
      <c r="D125" s="32"/>
      <c r="E125" s="33"/>
      <c r="F125" s="33"/>
      <c r="G125" s="37"/>
    </row>
    <row r="126" spans="1:11" x14ac:dyDescent="0.25">
      <c r="A126" s="12"/>
      <c r="B126" s="13">
        <v>11</v>
      </c>
      <c r="C126" s="14" t="s">
        <v>87</v>
      </c>
      <c r="D126" s="13"/>
      <c r="E126" s="15"/>
      <c r="F126" s="15"/>
      <c r="G126" s="16"/>
      <c r="H126" s="23"/>
      <c r="I126" s="23"/>
      <c r="J126" s="24"/>
      <c r="K126" s="24"/>
    </row>
    <row r="127" spans="1:11" x14ac:dyDescent="0.25">
      <c r="A127" s="39">
        <v>1</v>
      </c>
      <c r="B127" s="18" t="s">
        <v>88</v>
      </c>
      <c r="C127" s="19" t="s">
        <v>89</v>
      </c>
      <c r="D127" s="26" t="s">
        <v>90</v>
      </c>
      <c r="E127" s="27">
        <v>1</v>
      </c>
      <c r="F127" s="27"/>
      <c r="G127" s="28">
        <f>E127*F127</f>
        <v>0</v>
      </c>
      <c r="H127" s="23"/>
      <c r="I127" s="23"/>
      <c r="J127" s="24"/>
      <c r="K127" s="24"/>
    </row>
    <row r="128" spans="1:11" x14ac:dyDescent="0.25">
      <c r="A128" s="39">
        <v>2</v>
      </c>
      <c r="B128" s="18" t="s">
        <v>91</v>
      </c>
      <c r="C128" s="19" t="s">
        <v>92</v>
      </c>
      <c r="D128" s="26" t="s">
        <v>90</v>
      </c>
      <c r="E128" s="27">
        <v>1</v>
      </c>
      <c r="F128" s="27"/>
      <c r="G128" s="28">
        <f>E128*F128</f>
        <v>0</v>
      </c>
      <c r="H128" s="23"/>
      <c r="I128" s="23"/>
      <c r="J128" s="24"/>
      <c r="K128" s="24"/>
    </row>
    <row r="129" spans="1:11" x14ac:dyDescent="0.25">
      <c r="A129" s="39">
        <v>3</v>
      </c>
      <c r="B129" s="18" t="s">
        <v>93</v>
      </c>
      <c r="C129" s="19" t="s">
        <v>94</v>
      </c>
      <c r="D129" s="26" t="s">
        <v>90</v>
      </c>
      <c r="E129" s="27">
        <v>1</v>
      </c>
      <c r="F129" s="27"/>
      <c r="G129" s="28">
        <f>E129*F129</f>
        <v>0</v>
      </c>
      <c r="H129" s="23"/>
      <c r="I129" s="23"/>
      <c r="J129" s="24"/>
      <c r="K129" s="24"/>
    </row>
    <row r="130" spans="1:11" x14ac:dyDescent="0.25">
      <c r="A130" s="31"/>
      <c r="B130" s="32"/>
      <c r="C130" s="14" t="s">
        <v>86</v>
      </c>
      <c r="D130" s="32"/>
      <c r="E130" s="33"/>
      <c r="F130" s="33"/>
      <c r="G130" s="34">
        <f>SUM(G127:G129)</f>
        <v>0</v>
      </c>
      <c r="I130" s="23"/>
    </row>
    <row r="132" spans="1:11" s="61" customFormat="1" ht="16.5" x14ac:dyDescent="0.3">
      <c r="A132" s="56"/>
      <c r="B132" s="56"/>
      <c r="C132" s="57"/>
      <c r="D132" s="58" t="s">
        <v>95</v>
      </c>
      <c r="E132" s="58"/>
      <c r="F132" s="58"/>
      <c r="G132" s="59">
        <f>SUM(G130,G124,G95,G82,G74,G68,G59,G36,G29,G21,G14)</f>
        <v>0</v>
      </c>
      <c r="H132" s="60"/>
      <c r="I132" s="60"/>
      <c r="J132" s="60"/>
      <c r="K132" s="60"/>
    </row>
    <row r="133" spans="1:11" s="61" customFormat="1" ht="16.5" x14ac:dyDescent="0.3">
      <c r="A133" s="56"/>
      <c r="B133" s="56"/>
      <c r="C133" s="57"/>
      <c r="D133" s="56"/>
      <c r="E133" s="62" t="s">
        <v>96</v>
      </c>
      <c r="F133" s="63">
        <v>0.21</v>
      </c>
      <c r="G133" s="59">
        <f>G132*F133</f>
        <v>0</v>
      </c>
      <c r="H133" s="60"/>
      <c r="I133" s="60"/>
      <c r="J133" s="60"/>
      <c r="K133" s="60"/>
    </row>
    <row r="134" spans="1:11" s="61" customFormat="1" ht="16.5" x14ac:dyDescent="0.3">
      <c r="A134" s="56"/>
      <c r="B134" s="56"/>
      <c r="C134" s="57"/>
      <c r="D134" s="58" t="s">
        <v>97</v>
      </c>
      <c r="E134" s="58"/>
      <c r="F134" s="58"/>
      <c r="G134" s="64">
        <f>SUM(G132:G133)</f>
        <v>0</v>
      </c>
      <c r="H134" s="60"/>
      <c r="I134" s="60"/>
      <c r="J134" s="60"/>
      <c r="K134" s="60"/>
    </row>
  </sheetData>
  <mergeCells count="3">
    <mergeCell ref="A2:G2"/>
    <mergeCell ref="D132:F132"/>
    <mergeCell ref="D134:F134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rowBreaks count="1" manualBreakCount="1">
    <brk id="125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Hrádek</vt:lpstr>
      <vt:lpstr>Hrádek!Oblast_tisku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dcterms:created xsi:type="dcterms:W3CDTF">2017-05-09T11:07:42Z</dcterms:created>
  <dcterms:modified xsi:type="dcterms:W3CDTF">2017-05-09T11:11:18Z</dcterms:modified>
</cp:coreProperties>
</file>